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장지연\Dropbox\기반1팀\81.SE현황자료\사회적기업\"/>
    </mc:Choice>
  </mc:AlternateContent>
  <bookViews>
    <workbookView xWindow="0" yWindow="0" windowWidth="18195" windowHeight="11295" tabRatio="750"/>
  </bookViews>
  <sheets>
    <sheet name="현황" sheetId="1" r:id="rId1"/>
    <sheet name="인증" sheetId="2" r:id="rId2"/>
    <sheet name="지역형 예비" sheetId="3" r:id="rId3"/>
    <sheet name="서울형" sheetId="4" r:id="rId4"/>
    <sheet name="부처형" sheetId="5" r:id="rId5"/>
  </sheets>
  <definedNames>
    <definedName name="_xlnm._FilterDatabase" localSheetId="4" hidden="1">부처형!$A$2:$J$29</definedName>
    <definedName name="_xlnm._FilterDatabase" localSheetId="2" hidden="1">'지역형 예비'!$A$1:$A$1</definedName>
    <definedName name="_xlnm.Consolidate_Area" localSheetId="3">서울형!$A$1:$IG$2</definedName>
    <definedName name="_xlnm.Consolidate_Area" localSheetId="1" hidden="1">인증!$A$2:$L$199</definedName>
    <definedName name="_xlnm.Consolidate_Area" localSheetId="2" hidden="1">'지역형 예비'!$A$2:$K$100</definedName>
  </definedNames>
  <calcPr calcId="152511"/>
</workbook>
</file>

<file path=xl/calcChain.xml><?xml version="1.0" encoding="utf-8"?>
<calcChain xmlns="http://schemas.openxmlformats.org/spreadsheetml/2006/main">
  <c r="C31" i="5" l="1"/>
  <c r="B112" i="4"/>
  <c r="B111" i="4"/>
  <c r="N37" i="1" s="1"/>
  <c r="B110" i="4"/>
  <c r="N36" i="1" s="1"/>
  <c r="B109" i="4"/>
  <c r="N35" i="1" s="1"/>
  <c r="B108" i="4"/>
  <c r="B107" i="4"/>
  <c r="B106" i="4"/>
  <c r="N32" i="1" s="1"/>
  <c r="B105" i="4"/>
  <c r="N31" i="1" s="1"/>
  <c r="B104" i="4"/>
  <c r="B103" i="4"/>
  <c r="B102" i="4"/>
  <c r="N28" i="1" s="1"/>
  <c r="B101" i="4"/>
  <c r="N27" i="1" s="1"/>
  <c r="B100" i="4"/>
  <c r="B99" i="4"/>
  <c r="B98" i="4"/>
  <c r="N24" i="1" s="1"/>
  <c r="B97" i="4"/>
  <c r="N23" i="1" s="1"/>
  <c r="B96" i="4"/>
  <c r="B95" i="4"/>
  <c r="N21" i="1" s="1"/>
  <c r="D94" i="4"/>
  <c r="P20" i="1" s="1"/>
  <c r="B94" i="4"/>
  <c r="N20" i="1" s="1"/>
  <c r="D93" i="4"/>
  <c r="B93" i="4"/>
  <c r="D92" i="4"/>
  <c r="B92" i="4"/>
  <c r="N18" i="1" s="1"/>
  <c r="D91" i="4"/>
  <c r="B91" i="4"/>
  <c r="D90" i="4"/>
  <c r="P16" i="1" s="1"/>
  <c r="B90" i="4"/>
  <c r="N16" i="1" s="1"/>
  <c r="D89" i="4"/>
  <c r="B89" i="4"/>
  <c r="D88" i="4"/>
  <c r="D87" i="4" s="1"/>
  <c r="B88" i="4"/>
  <c r="N14" i="1" s="1"/>
  <c r="C127" i="3"/>
  <c r="J38" i="1" s="1"/>
  <c r="C126" i="3"/>
  <c r="J37" i="1" s="1"/>
  <c r="C125" i="3"/>
  <c r="C124" i="3"/>
  <c r="J35" i="1" s="1"/>
  <c r="C123" i="3"/>
  <c r="J34" i="1" s="1"/>
  <c r="C122" i="3"/>
  <c r="J33" i="1" s="1"/>
  <c r="C121" i="3"/>
  <c r="C120" i="3"/>
  <c r="J31" i="1" s="1"/>
  <c r="C119" i="3"/>
  <c r="J30" i="1" s="1"/>
  <c r="C118" i="3"/>
  <c r="J29" i="1" s="1"/>
  <c r="C117" i="3"/>
  <c r="C116" i="3"/>
  <c r="J27" i="1" s="1"/>
  <c r="C115" i="3"/>
  <c r="J26" i="1" s="1"/>
  <c r="C114" i="3"/>
  <c r="J25" i="1" s="1"/>
  <c r="C113" i="3"/>
  <c r="J24" i="1" s="1"/>
  <c r="C112" i="3"/>
  <c r="C111" i="3"/>
  <c r="J22" i="1" s="1"/>
  <c r="C110" i="3"/>
  <c r="J21" i="1" s="1"/>
  <c r="E109" i="3"/>
  <c r="C109" i="3"/>
  <c r="J20" i="1" s="1"/>
  <c r="E108" i="3"/>
  <c r="L19" i="1" s="1"/>
  <c r="C108" i="3"/>
  <c r="J19" i="1" s="1"/>
  <c r="E107" i="3"/>
  <c r="L18" i="1" s="1"/>
  <c r="C107" i="3"/>
  <c r="J18" i="1" s="1"/>
  <c r="E106" i="3"/>
  <c r="C106" i="3"/>
  <c r="E105" i="3"/>
  <c r="C105" i="3"/>
  <c r="J16" i="1" s="1"/>
  <c r="E104" i="3"/>
  <c r="L15" i="1" s="1"/>
  <c r="C104" i="3"/>
  <c r="J15" i="1" s="1"/>
  <c r="E103" i="3"/>
  <c r="L14" i="1" s="1"/>
  <c r="C103" i="3"/>
  <c r="J14" i="1" s="1"/>
  <c r="C244" i="2"/>
  <c r="C243" i="2"/>
  <c r="C242" i="2"/>
  <c r="F36" i="1" s="1"/>
  <c r="C241" i="2"/>
  <c r="F35" i="1" s="1"/>
  <c r="C240" i="2"/>
  <c r="C239" i="2"/>
  <c r="F33" i="1" s="1"/>
  <c r="C238" i="2"/>
  <c r="C237" i="2"/>
  <c r="F31" i="1" s="1"/>
  <c r="C236" i="2"/>
  <c r="C235" i="2"/>
  <c r="C234" i="2"/>
  <c r="C233" i="2"/>
  <c r="F27" i="1" s="1"/>
  <c r="C232" i="2"/>
  <c r="C231" i="2"/>
  <c r="C230" i="2"/>
  <c r="C229" i="2"/>
  <c r="F23" i="1" s="1"/>
  <c r="C228" i="2"/>
  <c r="C227" i="2"/>
  <c r="G226" i="2"/>
  <c r="H20" i="1" s="1"/>
  <c r="C226" i="2"/>
  <c r="F20" i="1" s="1"/>
  <c r="G225" i="2"/>
  <c r="C225" i="2"/>
  <c r="G224" i="2"/>
  <c r="C224" i="2"/>
  <c r="F18" i="1" s="1"/>
  <c r="G223" i="2"/>
  <c r="C223" i="2"/>
  <c r="G222" i="2"/>
  <c r="H16" i="1" s="1"/>
  <c r="C222" i="2"/>
  <c r="F16" i="1" s="1"/>
  <c r="G221" i="2"/>
  <c r="C221" i="2"/>
  <c r="G220" i="2"/>
  <c r="G219" i="2" s="1"/>
  <c r="C220" i="2"/>
  <c r="F14" i="1" s="1"/>
  <c r="R38" i="1"/>
  <c r="N38" i="1"/>
  <c r="F38" i="1"/>
  <c r="R37" i="1"/>
  <c r="F37" i="1"/>
  <c r="R36" i="1"/>
  <c r="J36" i="1"/>
  <c r="R35" i="1"/>
  <c r="R34" i="1"/>
  <c r="N34" i="1"/>
  <c r="F34" i="1"/>
  <c r="R33" i="1"/>
  <c r="N33" i="1"/>
  <c r="R32" i="1"/>
  <c r="J32" i="1"/>
  <c r="F32" i="1"/>
  <c r="R31" i="1"/>
  <c r="R30" i="1"/>
  <c r="N30" i="1"/>
  <c r="F30" i="1"/>
  <c r="R29" i="1"/>
  <c r="N29" i="1"/>
  <c r="F29" i="1"/>
  <c r="R28" i="1"/>
  <c r="J28" i="1"/>
  <c r="F28" i="1"/>
  <c r="R27" i="1"/>
  <c r="R26" i="1"/>
  <c r="N26" i="1"/>
  <c r="F26" i="1"/>
  <c r="R25" i="1"/>
  <c r="N25" i="1"/>
  <c r="F25" i="1"/>
  <c r="R24" i="1"/>
  <c r="F24" i="1"/>
  <c r="R23" i="1"/>
  <c r="J23" i="1"/>
  <c r="R22" i="1"/>
  <c r="N22" i="1"/>
  <c r="F22" i="1"/>
  <c r="R21" i="1"/>
  <c r="F21" i="1"/>
  <c r="R20" i="1"/>
  <c r="L20" i="1"/>
  <c r="R19" i="1"/>
  <c r="P19" i="1"/>
  <c r="N19" i="1"/>
  <c r="H19" i="1"/>
  <c r="F19" i="1"/>
  <c r="R18" i="1"/>
  <c r="P18" i="1"/>
  <c r="H18" i="1"/>
  <c r="R17" i="1"/>
  <c r="P17" i="1"/>
  <c r="N17" i="1"/>
  <c r="L17" i="1"/>
  <c r="J17" i="1"/>
  <c r="H17" i="1"/>
  <c r="F17" i="1"/>
  <c r="R16" i="1"/>
  <c r="L16" i="1"/>
  <c r="R15" i="1"/>
  <c r="P15" i="1"/>
  <c r="N15" i="1"/>
  <c r="H15" i="1"/>
  <c r="F15" i="1"/>
  <c r="R14" i="1"/>
  <c r="P14" i="1"/>
  <c r="H14" i="1"/>
  <c r="C8" i="1"/>
  <c r="B8" i="1" s="1"/>
  <c r="C7" i="1"/>
  <c r="B7" i="1" s="1"/>
  <c r="B32" i="1" l="1"/>
  <c r="B35" i="1"/>
  <c r="D17" i="1"/>
  <c r="B17" i="1"/>
  <c r="B16" i="1"/>
  <c r="B18" i="1"/>
  <c r="B20" i="1"/>
  <c r="B27" i="1"/>
  <c r="B31" i="1"/>
  <c r="B15" i="1"/>
  <c r="R13" i="1"/>
  <c r="B28" i="1"/>
  <c r="D16" i="1"/>
  <c r="D15" i="1"/>
  <c r="B19" i="1"/>
  <c r="J13" i="1"/>
  <c r="B21" i="1"/>
  <c r="B25" i="1"/>
  <c r="B29" i="1"/>
  <c r="B33" i="1"/>
  <c r="B37" i="1"/>
  <c r="B23" i="1"/>
  <c r="N13" i="1"/>
  <c r="D18" i="1"/>
  <c r="D20" i="1"/>
  <c r="D19" i="1"/>
  <c r="L13" i="1"/>
  <c r="B22" i="1"/>
  <c r="B26" i="1"/>
  <c r="B30" i="1"/>
  <c r="B34" i="1"/>
  <c r="B38" i="1"/>
  <c r="F13" i="1"/>
  <c r="B14" i="1"/>
  <c r="P13" i="1"/>
  <c r="B24" i="1"/>
  <c r="H13" i="1"/>
  <c r="B36" i="1"/>
  <c r="C102" i="3"/>
  <c r="B87" i="4"/>
  <c r="E102" i="3"/>
  <c r="D14" i="1"/>
  <c r="C219" i="2"/>
  <c r="D13" i="1" l="1"/>
  <c r="B13" i="1"/>
  <c r="B10" i="1" s="1"/>
</calcChain>
</file>

<file path=xl/comments1.xml><?xml version="1.0" encoding="utf-8"?>
<comments xmlns="http://schemas.openxmlformats.org/spreadsheetml/2006/main">
  <authors>
    <author>사용자</author>
  </authors>
  <commentList>
    <comment ref="G141" authorId="0" shapeId="0">
      <text>
        <r>
          <rPr>
            <sz val="9"/>
            <color rgb="FF000000"/>
            <rFont val="돋움"/>
            <family val="3"/>
            <charset val="129"/>
          </rPr>
          <t>舊엄종숙</t>
        </r>
        <r>
          <rPr>
            <sz val="9"/>
            <color rgb="FF000000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<sst xmlns="http://schemas.openxmlformats.org/spreadsheetml/2006/main" count="4267" uniqueCount="2783">
  <si>
    <t>중증장애인고용하여 토너 카트리지 제조 판매, 폐자원 활용 비철금속 추출사업</t>
  </si>
  <si>
    <t>친환경 결혼 전반, 친환경 리빙 제품, 오가닉 의류, 에코 가이드북 출판 등</t>
  </si>
  <si>
    <t>사찰, 불자들이 생산하는 친환경농식품, 가공품 등 유통,학교급식 지원사업</t>
  </si>
  <si>
    <t>바리스타를 매개로 한 공동체 사업 - 착한 소비·친환경 공정무역 카페티모르</t>
  </si>
  <si>
    <t xml:space="preserve"> 금천구 가산디지털2로 114 A-102(가산동, 한국전자협회동조합공장)</t>
  </si>
  <si>
    <t>프리마켓, 마포희망시장 등 예술시장 개최
청소년 및 지역주민 대상 문화예술강좌 진행
공공미술프로젝트</t>
  </si>
  <si>
    <t>취약계층 가정 경제교육, 개인재무관리컨설팅, 가계부 및 정기간행물 등 각종 개인재무관리 컨설팅</t>
  </si>
  <si>
    <t>사진을 매개로 기억과 기록의 공적가치를 공공에 제공하기 위한 문화예술, 교육, 전시, 출판 서비스</t>
  </si>
  <si>
    <t xml:space="preserve">문화소외지역 및 저소득층 가족, 장애아동을 주로 포함한 대중을 위한 뉴미디어 공연/전시 , 모션그래픽스 영향, 뉴미디어공공예술, 뉴미디어 예술체험교육 서비스 제공                          </t>
  </si>
  <si>
    <t>종로구 홍지문2길 20</t>
  </si>
  <si>
    <t>재가장기요양, 가사간병방문도우미, 노인돌봄종합서비스, 장애인활동보조지원, 산모신생아도우미사업</t>
  </si>
  <si>
    <t>070)8880-8202</t>
  </si>
  <si>
    <t>부처형</t>
  </si>
  <si>
    <t>총계</t>
  </si>
  <si>
    <t xml:space="preserve">금연,금주와 관련된 유료교육, 인터넷쇼핑몰 운영 , 취약계층을 대상으로 무료 금연, 금주 교육 실시 </t>
  </si>
  <si>
    <t xml:space="preserve"> 밑반찬 배달사업
 치매노인주간보호사업
 장기요양기관지정(단기요양)
 재가장기요양기관(방문요양)
 장애인 방문목욕사업
 * 수익구조 : 방문요양서비스이용료와 청인제품 판매수익 등</t>
  </si>
  <si>
    <t>①자폐인의 그림을 활용한 디자인 상품 제작∙판매 및 수익금 환원 ②자폐성 장애인 대상 디자인 교육 제공 ③자폐성 장애인 일자리 창출, 고용기회 확대, 직무 지도 및 직업교육</t>
  </si>
  <si>
    <t>부처명</t>
  </si>
  <si>
    <t>기관명</t>
  </si>
  <si>
    <t>연번</t>
  </si>
  <si>
    <t>김병재</t>
  </si>
  <si>
    <t>김재홍</t>
  </si>
  <si>
    <t>이강백</t>
  </si>
  <si>
    <t>박순옥</t>
  </si>
  <si>
    <t>양순모</t>
  </si>
  <si>
    <t>정진성</t>
  </si>
  <si>
    <t>김병국</t>
  </si>
  <si>
    <t>이수홍</t>
  </si>
  <si>
    <t>정팔용</t>
  </si>
  <si>
    <t>통일부</t>
  </si>
  <si>
    <t>정은숙</t>
  </si>
  <si>
    <t>윤재현</t>
  </si>
  <si>
    <t>김정태</t>
  </si>
  <si>
    <t>정분선</t>
  </si>
  <si>
    <t>김민지</t>
  </si>
  <si>
    <t>남지심</t>
  </si>
  <si>
    <t>김영남</t>
  </si>
  <si>
    <t>한병일</t>
  </si>
  <si>
    <t>김현철</t>
  </si>
  <si>
    <t>교육부</t>
  </si>
  <si>
    <t>시군구</t>
  </si>
  <si>
    <t>김의식</t>
  </si>
  <si>
    <t>이도엽</t>
  </si>
  <si>
    <t>박성효</t>
  </si>
  <si>
    <t>조호상</t>
  </si>
  <si>
    <t>박창근</t>
  </si>
  <si>
    <t>한정섭</t>
  </si>
  <si>
    <t>박경복</t>
  </si>
  <si>
    <t>산림청</t>
  </si>
  <si>
    <t>최현숙</t>
  </si>
  <si>
    <t>허재만</t>
  </si>
  <si>
    <t>김윤정</t>
  </si>
  <si>
    <t>진민자</t>
  </si>
  <si>
    <t>용산구</t>
  </si>
  <si>
    <t>유지풍</t>
  </si>
  <si>
    <t>환경부</t>
  </si>
  <si>
    <t>3개</t>
  </si>
  <si>
    <t>구로구 연동로 296-1</t>
  </si>
  <si>
    <t>(사)상명나눔교육</t>
  </si>
  <si>
    <t>(사)서경뮤직스쿨</t>
  </si>
  <si>
    <t>(주)성균희망교실</t>
  </si>
  <si>
    <t>02-760-1036</t>
  </si>
  <si>
    <t>제2013-11호</t>
  </si>
  <si>
    <t>(사)환경사랑나눔회</t>
  </si>
  <si>
    <t>제2013-12호</t>
  </si>
  <si>
    <t>제2012-10호</t>
  </si>
  <si>
    <t>제2013-10호</t>
  </si>
  <si>
    <t>제2013-9호</t>
  </si>
  <si>
    <t>제2013-6호</t>
  </si>
  <si>
    <t>(주)마인드디자인</t>
  </si>
  <si>
    <t>제2013-5호</t>
  </si>
  <si>
    <t>제2013-4호</t>
  </si>
  <si>
    <t>제2013-3호</t>
  </si>
  <si>
    <t>제2013-2호</t>
  </si>
  <si>
    <t>제2013-1호</t>
  </si>
  <si>
    <t>02)489-4561</t>
  </si>
  <si>
    <t>제2012-13호</t>
  </si>
  <si>
    <t>제2012-9호</t>
  </si>
  <si>
    <t>제2012-8호</t>
  </si>
  <si>
    <t>02)455-9705</t>
  </si>
  <si>
    <t>제2012-4호</t>
  </si>
  <si>
    <t>(주)문화희망 우인</t>
  </si>
  <si>
    <t>문화재청</t>
  </si>
  <si>
    <t>㈜에코그린팜</t>
  </si>
  <si>
    <t>안마사업 등</t>
  </si>
  <si>
    <t>㈜파랑발</t>
  </si>
  <si>
    <t>택배서비스</t>
  </si>
  <si>
    <t>주식회사 별</t>
  </si>
  <si>
    <t>㈜트래블러스맵</t>
  </si>
  <si>
    <t>지정번호</t>
  </si>
  <si>
    <t>(주)얘기꾼</t>
  </si>
  <si>
    <t>㈜에코시티서울</t>
  </si>
  <si>
    <t>㈜아트브릿지</t>
  </si>
  <si>
    <t>㈜하모니카</t>
  </si>
  <si>
    <t>(주)착한여행</t>
  </si>
  <si>
    <t>㈜수풀지기</t>
  </si>
  <si>
    <t>㈜그린엔젤스</t>
  </si>
  <si>
    <t>여성가족부</t>
  </si>
  <si>
    <t>전화번호</t>
  </si>
  <si>
    <t>주식회사 새암</t>
  </si>
  <si>
    <t>㈜더페어스토리</t>
  </si>
  <si>
    <t>중고문화마켓</t>
  </si>
  <si>
    <t>㈜더좋은자전거</t>
  </si>
  <si>
    <t>㈜세상의소금</t>
  </si>
  <si>
    <t>자리 주식회사</t>
  </si>
  <si>
    <t>의류제조 기업</t>
  </si>
  <si>
    <t>사회서비스분야</t>
  </si>
  <si>
    <t>김선길,김영신</t>
  </si>
  <si>
    <t>이윰액츠㈜</t>
  </si>
  <si>
    <t>이불세탁사업</t>
  </si>
  <si>
    <t>다올한지인형㈜</t>
  </si>
  <si>
    <t>인문학카페</t>
  </si>
  <si>
    <t>EM실천</t>
  </si>
  <si>
    <t>㈜착한엄마</t>
  </si>
  <si>
    <t>㈜그린스테이션</t>
  </si>
  <si>
    <t>㈜창작마을</t>
  </si>
  <si>
    <t>지역사회공헌형</t>
  </si>
  <si>
    <t>㈜극단민들레</t>
  </si>
  <si>
    <t>(주)이노피쉬</t>
  </si>
  <si>
    <t>이성균,이종혁</t>
  </si>
  <si>
    <t>㈜에듀머니</t>
  </si>
  <si>
    <t>㈜참신나는옷</t>
  </si>
  <si>
    <t>㈜나눔돌봄센터</t>
  </si>
  <si>
    <t>㈜페어스페이스</t>
  </si>
  <si>
    <t>대표전화번호</t>
  </si>
  <si>
    <t>㈜자락당</t>
  </si>
  <si>
    <t>삼분의 이</t>
  </si>
  <si>
    <t>극단 진동</t>
  </si>
  <si>
    <t>인증번호</t>
  </si>
  <si>
    <t>㈜커피지아</t>
  </si>
  <si>
    <t>주식회사 진목</t>
  </si>
  <si>
    <t>(주)가치나눔</t>
  </si>
  <si>
    <t>㈜은빛작업장</t>
  </si>
  <si>
    <t>나누미패션㈜</t>
  </si>
  <si>
    <t>(유)그린에버</t>
  </si>
  <si>
    <t>㈜나라물산</t>
  </si>
  <si>
    <t>㈜땡큐플레이트</t>
  </si>
  <si>
    <t>㈜세진플러스</t>
  </si>
  <si>
    <t>㈜살기좋은마을</t>
  </si>
  <si>
    <t>㈜삼가연정</t>
  </si>
  <si>
    <t>㈜리블랭크</t>
  </si>
  <si>
    <t>㈜케이디텍</t>
  </si>
  <si>
    <t>㈜착한사람들</t>
  </si>
  <si>
    <t>㈜오마이컴퍼니</t>
  </si>
  <si>
    <t>㈜에이컴퍼니</t>
  </si>
  <si>
    <t>사회복지법인</t>
  </si>
  <si>
    <t>아이교육비전㈜</t>
  </si>
  <si>
    <t>민법상 법인</t>
  </si>
  <si>
    <t>방과후학교</t>
  </si>
  <si>
    <t>보건복지부</t>
  </si>
  <si>
    <t>㈜갖춤웰빙뷰티</t>
  </si>
  <si>
    <t>인증전환</t>
  </si>
  <si>
    <t>문화체험/교육</t>
  </si>
  <si>
    <t>다빛녹색사업단</t>
  </si>
  <si>
    <t>㈜가든프로젝트</t>
  </si>
  <si>
    <t>산림휴양</t>
  </si>
  <si>
    <t>사업분야</t>
  </si>
  <si>
    <t>상세주소</t>
  </si>
  <si>
    <t>㈜아리랑 패션</t>
  </si>
  <si>
    <t>가족분야</t>
  </si>
  <si>
    <t>숲교육/숲해설</t>
  </si>
  <si>
    <t>다문화분야</t>
  </si>
  <si>
    <t>그리다협동조합</t>
  </si>
  <si>
    <t>의류제조</t>
  </si>
  <si>
    <t>북한문화/예술</t>
  </si>
  <si>
    <t>자활기업</t>
  </si>
  <si>
    <t>친환경상품</t>
  </si>
  <si>
    <t>청소/재활용</t>
  </si>
  <si>
    <t>여성분야</t>
  </si>
  <si>
    <t>환경교육</t>
  </si>
  <si>
    <t>㈜에덴도시녹화</t>
  </si>
  <si>
    <t>도시농업</t>
  </si>
  <si>
    <t>㈜미디어버튼</t>
  </si>
  <si>
    <t>이오에스물류㈜</t>
  </si>
  <si>
    <t>행복나눔플러스</t>
  </si>
  <si>
    <t>사업내용</t>
  </si>
  <si>
    <t>한국이지론㈜</t>
  </si>
  <si>
    <t>(주)시지온</t>
  </si>
  <si>
    <t>차량탁송업</t>
  </si>
  <si>
    <t>(주)꿈과미래</t>
  </si>
  <si>
    <t>라이트 수자</t>
  </si>
  <si>
    <t>뉴시니어라이프</t>
  </si>
  <si>
    <t>송은옥
정석원</t>
  </si>
  <si>
    <t>환자복지센터</t>
  </si>
  <si>
    <t>KH리모델링㈜</t>
  </si>
  <si>
    <t>㈜희망하우징</t>
  </si>
  <si>
    <t>㈜in공감</t>
  </si>
  <si>
    <t>(주)이오드림</t>
  </si>
  <si>
    <t>㈜희망나르미</t>
  </si>
  <si>
    <t>살기좋은 마을</t>
  </si>
  <si>
    <t>마을n도서관</t>
  </si>
  <si>
    <t>폭스캄머앙상블</t>
  </si>
  <si>
    <t>문화예술공연</t>
  </si>
  <si>
    <t>㈜떡찌니</t>
  </si>
  <si>
    <t>(주)온바로</t>
  </si>
  <si>
    <t>리포미처(주)</t>
  </si>
  <si>
    <t>㈜고마운사람</t>
  </si>
  <si>
    <t>인쇄물 제작</t>
  </si>
  <si>
    <t>주식회사 미센</t>
  </si>
  <si>
    <t>(주)내일</t>
  </si>
  <si>
    <t>서커스공연</t>
  </si>
  <si>
    <t>간병사업</t>
  </si>
  <si>
    <t>㈜오피스메카</t>
  </si>
  <si>
    <t>사업상 회사</t>
  </si>
  <si>
    <t>㈜삶과돌봄</t>
  </si>
  <si>
    <t>치유여행</t>
  </si>
  <si>
    <t>㈜그린주의</t>
  </si>
  <si>
    <t>웹와치주식회사</t>
  </si>
  <si>
    <t>평양예술단</t>
  </si>
  <si>
    <t>㈜도서출판점자</t>
  </si>
  <si>
    <t>문화예술교육</t>
  </si>
  <si>
    <t>궁궐문화원</t>
  </si>
  <si>
    <t>㈜아이앤유케어</t>
  </si>
  <si>
    <t>㈜하우징케어</t>
  </si>
  <si>
    <t>㈜빅워크</t>
  </si>
  <si>
    <t>예술과마음</t>
  </si>
  <si>
    <t>㈜네오누리콤</t>
  </si>
  <si>
    <t>영등포구</t>
  </si>
  <si>
    <t>일자리제공형</t>
  </si>
  <si>
    <t>비영리민간단체</t>
  </si>
  <si>
    <t>㈜복지유니온</t>
  </si>
  <si>
    <t>상법상회사</t>
  </si>
  <si>
    <t>상법상 회사</t>
  </si>
  <si>
    <t>조직형태</t>
  </si>
  <si>
    <t>풀빛문화연대</t>
  </si>
  <si>
    <t>㈜월메이드</t>
  </si>
  <si>
    <t>㈜이후레쉬푸드</t>
  </si>
  <si>
    <t>㈜한누리</t>
  </si>
  <si>
    <t>㈜오티스타</t>
  </si>
  <si>
    <t>문화로놀이짱</t>
  </si>
  <si>
    <t>㈜행복한울타리</t>
  </si>
  <si>
    <t>동대문구</t>
  </si>
  <si>
    <t>서대문구</t>
  </si>
  <si>
    <t>㈜기억발전소</t>
  </si>
  <si>
    <t>흰돌복지회</t>
  </si>
  <si>
    <t>주택건축</t>
  </si>
  <si>
    <t xml:space="preserve">최정민 </t>
  </si>
  <si>
    <t>실버영화관</t>
  </si>
  <si>
    <t>(주)노매드</t>
  </si>
  <si>
    <t>㈜안테나</t>
  </si>
  <si>
    <t>(사)정가악회</t>
  </si>
  <si>
    <t>㈜오르그닷</t>
  </si>
  <si>
    <t>에듀케스트라</t>
  </si>
  <si>
    <t>㈜심원테크</t>
  </si>
  <si>
    <t>매바위 택배</t>
  </si>
  <si>
    <t>㈜인스케어코어</t>
  </si>
  <si>
    <t>㈜샤론푸드</t>
  </si>
  <si>
    <t>㈜블라인드룩스</t>
  </si>
  <si>
    <t>함께하는 사회</t>
  </si>
  <si>
    <t>웰하우징㈜</t>
  </si>
  <si>
    <t>인쇄물제작</t>
  </si>
  <si>
    <t>대표자명</t>
  </si>
  <si>
    <t>문화재 관리</t>
  </si>
  <si>
    <t>제2012-09호</t>
  </si>
  <si>
    <t>제2012-07호</t>
  </si>
  <si>
    <t>02-713-8711</t>
  </si>
  <si>
    <t>02-409-5581</t>
  </si>
  <si>
    <t>㈜주양제이앤와이</t>
  </si>
  <si>
    <t>02-324-1027</t>
  </si>
  <si>
    <t>제2013-20호</t>
  </si>
  <si>
    <t>(주)애니크린에스</t>
  </si>
  <si>
    <t>제2013-02호</t>
  </si>
  <si>
    <t>02-719-8430</t>
  </si>
  <si>
    <t>제2013-01호</t>
  </si>
  <si>
    <t>02)525-0903</t>
  </si>
  <si>
    <t>02-781-7626</t>
  </si>
  <si>
    <t>02-324-2155</t>
  </si>
  <si>
    <t>남북통일예술인협회</t>
  </si>
  <si>
    <t>02-522-6041</t>
  </si>
  <si>
    <t>(사)한국숲해설가협회</t>
  </si>
  <si>
    <t>제2013-21호</t>
  </si>
  <si>
    <t>제2013-26호</t>
  </si>
  <si>
    <t>㈜한국에너지복지센터</t>
  </si>
  <si>
    <t>02-335-6853</t>
  </si>
  <si>
    <t>02-747-6518</t>
  </si>
  <si>
    <t>02-813-0250</t>
  </si>
  <si>
    <t>㈜품앗이친환경화환</t>
  </si>
  <si>
    <t>제2013-03호</t>
  </si>
  <si>
    <t>㈜나그네다문화센터</t>
  </si>
  <si>
    <t>서초구 사평대로 55 지하1층(반포동 심산김창숙선생님기념관)</t>
  </si>
  <si>
    <t>(사)한국문화재보존연구원 사업단</t>
  </si>
  <si>
    <t>(유)동물행동심리연구소 폴랑폴랑</t>
  </si>
  <si>
    <t>가구를 재활용하여 디자인한 가구 및 소품 판매 등</t>
  </si>
  <si>
    <t>인쇄업(장애인과 함께 각종 인쇄물 제작, 판매)</t>
  </si>
  <si>
    <t>재활용 상품 개발 및 판매,재활용 워크숍 및 교육</t>
  </si>
  <si>
    <t>취약계층 청소년을 위한 교육 서비스 및 음악 공연</t>
  </si>
  <si>
    <t>북촌에서 한옥배우기, 공개강좌, 청소년한옥교실 등</t>
  </si>
  <si>
    <t>금천구 가산디지털1로 137, 2002호(가산동, 아이티캐슬 2차)</t>
  </si>
  <si>
    <t>종로구 삼일대로 30길 21(앗뤙골 58-1) 종로오피스텔 1101호</t>
  </si>
  <si>
    <t>성북구 장위동 317번지 대명루첸상가1층 사회적기업인큐베이팅 성북센터</t>
  </si>
  <si>
    <t xml:space="preserve">탈북자 및 북한주민을 대상으로 라디오방송 프로그램, 북한 내부뉴스 및 내부영상 제작, 송출 </t>
  </si>
  <si>
    <t>지역 문화 및 환경 보존을 위한 대안여행 서비스 및 탈학교 청소년 대상 여행기획자 교육</t>
  </si>
  <si>
    <t>장애인 근로소득 증대를 위한 비장애인 지원 전문청소(청소용역, 소독, 저수조 청소)사업</t>
  </si>
  <si>
    <t>결혼이주여성∙청년고용∙직업훈련 아시아 빈곤여성 고용∙직업훈련 사회적경제 조직 교육∙컨설팅</t>
  </si>
  <si>
    <t xml:space="preserve"> 용산구 청파로20길 9 아이피아 2층 40,41호 4층 4001, 4002, 4006호</t>
  </si>
  <si>
    <t>취약계층을 위한 신용정보 제공 및 서민맞춤대출 알선, 신용회복무료상담 및 환승론 서비스 제공</t>
  </si>
  <si>
    <t>舊사회복지법인 삼성농아원 떡프린스1호점 / 동작구 상도4동 212-128 (13.7.24)</t>
  </si>
  <si>
    <t>고학력퇴직, 경력단절여성을 위한 일자리 체험활동</t>
  </si>
  <si>
    <t>60세 이상 노인의 일자리창출사업(주)카페도란도란</t>
  </si>
  <si>
    <t>취약계층 일자리창출 및 고용안정을 위한 세탁사업</t>
  </si>
  <si>
    <t>재활용품을 이용한 리폼, 업사이클 상품 판매</t>
  </si>
  <si>
    <t>사회적기업 및 지역경제를 지원하는 마케팅사업</t>
  </si>
  <si>
    <t>청년실업자 일자리 창출과 서비스제위한 북카페운영</t>
  </si>
  <si>
    <t>취약계층 일자리 창출을 위한 '집고치기 사업'</t>
  </si>
  <si>
    <t>살기좋은 지역만들기를 통한 주민 일자리 창출사업</t>
  </si>
  <si>
    <t>어린이 저작권 문화학교 및 다문화 공예체험 학습</t>
  </si>
  <si>
    <t>걱정을 대신 해주는 걱정인형 제조 및 컨텐츠 사업</t>
  </si>
  <si>
    <t xml:space="preserve">한국전통예술의 활성화 '복주머니' 프로젝트 </t>
  </si>
  <si>
    <t>외국인에게 한국의 문화를 알리는 서울전통문화체험관</t>
  </si>
  <si>
    <t xml:space="preserve"> 중랑구 망우본동 563-16 이안빌딩 905호</t>
  </si>
  <si>
    <t xml:space="preserve"> 마포구 연남동 487-400호 2층 202호</t>
  </si>
  <si>
    <t xml:space="preserve"> 영등포구 여의도동 17-9 잠사회관 402</t>
  </si>
  <si>
    <t xml:space="preserve"> 마포구 마포동 136-1 한신빌딩 716호</t>
  </si>
  <si>
    <t xml:space="preserve"> 동작구 흑석동  중앙대학교 209동608호</t>
  </si>
  <si>
    <t xml:space="preserve"> 성북구 동소문동4가 224번지 용남빌딩 2층</t>
  </si>
  <si>
    <t xml:space="preserve"> 금천구 가산동 우림라이온스벨리 B-B211</t>
  </si>
  <si>
    <t xml:space="preserve"> 관악구 청룡동 875-7 하바드오피스텔 902호</t>
  </si>
  <si>
    <t xml:space="preserve"> 마포구 서교동 394-12 서교동빌딩 3층</t>
  </si>
  <si>
    <t xml:space="preserve"> 서대문구 홍은동48-84  신지식산업센터205호</t>
  </si>
  <si>
    <t xml:space="preserve"> 은평구 갈현동 467-1 역촌중앙시장 207호</t>
  </si>
  <si>
    <t xml:space="preserve"> 중구 신당2동 432-3 백석빌딩구관 203호</t>
  </si>
  <si>
    <t xml:space="preserve"> 구로구 구로동 685-201번지 천인빌딩5층</t>
  </si>
  <si>
    <t xml:space="preserve"> 은평구 역촌동 71-11 신주빌딩 302호</t>
  </si>
  <si>
    <t>출소자자활프로그램 (기술교육 및 봉제인력 양성)</t>
  </si>
  <si>
    <t>02-322-4282,017-237-5542</t>
  </si>
  <si>
    <t>02-2689-8791 010-3002-6530 </t>
  </si>
  <si>
    <t>02-303-3166 017-301-3167</t>
  </si>
  <si>
    <t>경제교육, 강사양성, 교육콘텐츠개발, 연구용역</t>
  </si>
  <si>
    <t>영등포구 63로 32 라이프콤비빌딩 1213</t>
  </si>
  <si>
    <t>http://www.touch4good.com/</t>
  </si>
  <si>
    <t>도자제품 생산 판매, 공예(도자)교육 서비스</t>
  </si>
  <si>
    <t>한식뷔페, 도시락, 밑반찬, 단체음식, 행사음식</t>
  </si>
  <si>
    <t>자금 판로 지역자원을 연결하는 통합솔루션 "톨"</t>
  </si>
  <si>
    <t xml:space="preserve">연금술사프로젝트(후기 청소년의 진로역량 강화) </t>
  </si>
  <si>
    <t xml:space="preserve"> 서초구 반포대로14길 35-4(서초동, 3층)</t>
  </si>
  <si>
    <t xml:space="preserve"> 송파구 동남로4길 10(문정동 41-5번지)</t>
  </si>
  <si>
    <t xml:space="preserve"> 강동구 강일동 675-4 골드프라자 902호 </t>
  </si>
  <si>
    <t xml:space="preserve"> 마포구 동교동 203-4 함께일하는사회 2층</t>
  </si>
  <si>
    <t xml:space="preserve"> 강북구 번2동 230 주공아파트 501동 2층</t>
  </si>
  <si>
    <t>공공기반 체육 및 건강관리프로그램 개발 및 보급</t>
  </si>
  <si>
    <t xml:space="preserve"> 성북구 오패산로 25 (하월곡동, 302호)</t>
  </si>
  <si>
    <t xml:space="preserve"> 강북구 덕릉로 114-1(미아동,201호)</t>
  </si>
  <si>
    <t xml:space="preserve"> 서초구 남부순환로 297가길 9-3(방배동)</t>
  </si>
  <si>
    <t xml:space="preserve"> 중구 을지로4가 303-1 한올빌딩 203호</t>
  </si>
  <si>
    <t xml:space="preserve"> 서초구 강남대로 27. AT센터 1102호 </t>
  </si>
  <si>
    <t xml:space="preserve"> 동작구 등용로 106-1(12.04.27)</t>
  </si>
  <si>
    <t>결식이웃을 돕기위한 '주먹밥콘서트', 국밥사업</t>
  </si>
  <si>
    <t xml:space="preserve"> 광진구 광나루로 382(화양동, 우성빌딩지하)</t>
  </si>
  <si>
    <t>사회복지법인 한국소아마비협회 사업단 정립전자</t>
  </si>
  <si>
    <t xml:space="preserve"> 동작구 양녕로30길 19-4, 나(상도동)</t>
  </si>
  <si>
    <t>성직자 의류, 병원용 섬유류 및 소모품 제조</t>
  </si>
  <si>
    <t>www.silverbookcafe.co.kr</t>
  </si>
  <si>
    <t xml:space="preserve"> 서초구 방배1동 908-21 링컨하우스 3층</t>
  </si>
  <si>
    <t>도급,인재파견/SK텔레콤운영/스팀세차장 운영</t>
  </si>
  <si>
    <t xml:space="preserve"> 종로구 창경궁로 16가길 7(연지동, 4층)</t>
  </si>
  <si>
    <t>사단법인 삼각산재미난마을 내 삼각산재미난마을사업단</t>
  </si>
  <si>
    <t>02-322-3169 02-324-4190(식당)</t>
  </si>
  <si>
    <t>02-707-1129 031-932-1993</t>
  </si>
  <si>
    <t>02-2233-7368 02-2233-7369</t>
  </si>
  <si>
    <t>02-2068-2799 070-4268-9960</t>
  </si>
  <si>
    <t>커피로스팅, 카페서비스, DM, 직업재활사업</t>
  </si>
  <si>
    <t>취약계층 대상 국악교육, 공연 및 일자리제공</t>
  </si>
  <si>
    <t>문화에술교육 프로그램 및 교육연극 강사 배양</t>
  </si>
  <si>
    <t>디자인, 기획, 인쇄, 복사, 현수막, 우편발송</t>
  </si>
  <si>
    <t>http://www.mwhospital.com</t>
  </si>
  <si>
    <t>http://www.nanumfood.co.kr</t>
  </si>
  <si>
    <t>유한회사행복도시락(중구점행복을나누는도시락센터)</t>
  </si>
  <si>
    <t>재활용품 및 대형폐기물 처리대행사업, 청소용역사업</t>
  </si>
  <si>
    <t>LED조명 모듈 사업, CCTV, USB 제조</t>
  </si>
  <si>
    <t>http://www.dongchuncap.com</t>
  </si>
  <si>
    <t>http://www.hanarotec.com</t>
  </si>
  <si>
    <t>http://www.woorimirae.com</t>
  </si>
  <si>
    <t>www.kfhi.or.kr/giversmart</t>
  </si>
  <si>
    <t>http://www.happyup.or.kr</t>
  </si>
  <si>
    <t>http://fairtradekorea.co.kr</t>
  </si>
  <si>
    <t>www.seoulorchestra.co.kr</t>
  </si>
  <si>
    <t>www.visitingangels.co.kr</t>
  </si>
  <si>
    <t>Http://www.granada.or.kr</t>
  </si>
  <si>
    <t>http://www.wowbookfest.org/</t>
  </si>
  <si>
    <t>www.blog.naver.com/kich10</t>
  </si>
  <si>
    <t>http://www.webwatch.or.kr</t>
  </si>
  <si>
    <t>http://www.salehappy.co.kr</t>
  </si>
  <si>
    <t>club.cyworld.com/punchpunch</t>
  </si>
  <si>
    <t>www.heemanghousing.co.kr</t>
  </si>
  <si>
    <t>마을배움터사업, 마을카페운영, 마을목공교실운영</t>
  </si>
  <si>
    <t>산업디자인, 디자인상품개발 판매 아트숍,문화잡지</t>
  </si>
  <si>
    <t>장애인일자리창출, 문화예술 수익사업, 장애인식개선</t>
  </si>
  <si>
    <t>송파구 송파대로 106-7(문정동, 지하1층)</t>
  </si>
  <si>
    <t>성북구 정릉로 77, 1411(정릉동, 14층)</t>
  </si>
  <si>
    <t>양천구 목동동로 81(신정동, 해누리타운8층)</t>
  </si>
  <si>
    <t xml:space="preserve"> 성동구 서울숲4길 20-1(성수동1가,2층)</t>
  </si>
  <si>
    <t xml:space="preserve"> 강서구 허준로 202-22(가양동, 2층)</t>
  </si>
  <si>
    <t xml:space="preserve"> 노원구 상계2동 389-583 덕원빌딩 2층</t>
  </si>
  <si>
    <t xml:space="preserve"> 구로구 구로동 188-5 키콕스벤처 602-1</t>
  </si>
  <si>
    <t xml:space="preserve"> 영등포구 당산동3가 386-1 서림빌딩 302호</t>
  </si>
  <si>
    <t xml:space="preserve"> 영등포구 영등포동 7가 57 하자센터 306호</t>
  </si>
  <si>
    <t xml:space="preserve"> 영등포구 신길동 215-14 성지빌딩 3-4층</t>
  </si>
  <si>
    <t xml:space="preserve"> 광진구 능동 18번지 어린이대공원내숲속의무대</t>
  </si>
  <si>
    <t xml:space="preserve"> 영등포구 영등포동7가 57 하자센터 208호</t>
  </si>
  <si>
    <t xml:space="preserve"> 금천구 가산동 319 호서벤처타워 408호</t>
  </si>
  <si>
    <t xml:space="preserve"> 중구 을지로5가 274-20 석광빌딩 305호</t>
  </si>
  <si>
    <t xml:space="preserve"> 종로구 견지동 13 중앙신도회 전법회관 2층</t>
  </si>
  <si>
    <t xml:space="preserve"> 종로구 낙원동 284-6 낙원빌딩 502호</t>
  </si>
  <si>
    <t xml:space="preserve"> 강남구 봉은사로73길 48(삼성동, 2층)</t>
  </si>
  <si>
    <t xml:space="preserve"> 강남구 역삼동 707-1 두꺼비빌딩 804</t>
  </si>
  <si>
    <t xml:space="preserve"> 영등포구 신길3동 355-294 신일빌딩 4층</t>
  </si>
  <si>
    <t xml:space="preserve"> 영등포구 영등포동 7가 영등포역고가로 79</t>
  </si>
  <si>
    <t xml:space="preserve"> 서초구 방배동 1001-33 현진빌딩 4층</t>
  </si>
  <si>
    <t xml:space="preserve"> 서초구 서초동 1530-18 대성빌딩 2층</t>
  </si>
  <si>
    <t xml:space="preserve"> 강남구 역삼로 136(역산동, 신명빌딩7층)</t>
  </si>
  <si>
    <t xml:space="preserve"> 마포구 토정로 11길 45(상수동, 4층)</t>
  </si>
  <si>
    <t xml:space="preserve"> 영등포구 당산동6가 311-1 동화빌딩 702호</t>
  </si>
  <si>
    <t xml:space="preserve"> 서초구 서초4동 1688-4 로뎀Ⅱ 빌딩 6층</t>
  </si>
  <si>
    <t xml:space="preserve"> 동작구 장승배기로9길 10(상도동, 1층)</t>
  </si>
  <si>
    <t xml:space="preserve"> 종로구 와룡동 2-1 창경궁 내 궁궐학교 </t>
  </si>
  <si>
    <t xml:space="preserve"> 서초구 방배2동 450-10 성도빌딩 301호</t>
  </si>
  <si>
    <t xml:space="preserve"> 노원구 덕릉로70가길 96(상계동,지하1층)</t>
  </si>
  <si>
    <t xml:space="preserve"> 금천구 독산동 289-12 메이씨티 901호</t>
  </si>
  <si>
    <t xml:space="preserve"> 강서구 등촌동 698-1 세신종합상가 602호</t>
  </si>
  <si>
    <t xml:space="preserve"> 영등포구 양평로12가길 9-1(당산동 6가)</t>
  </si>
  <si>
    <t xml:space="preserve"> 성북구  오패산로3길 72(하월곡동, 1층4호)</t>
  </si>
  <si>
    <t xml:space="preserve"> 도봉구 도봉로 152가길 20-4(도봉동)</t>
  </si>
  <si>
    <t>온라인 공예 오픈마켓과 취약계층 공예무료교육</t>
  </si>
  <si>
    <t>프린터 리본/재생카트리지 생산, 비비크림, 미용비누, 손세정제, 핸드크림 등 생산</t>
  </si>
  <si>
    <t>복사, 문서파쇄 서비스, 출판업, 인쇄업, 빵 및 과자 도소매업, 커피 도소매업</t>
  </si>
  <si>
    <t>창작대행업, 도서출판, 무대제작기획공연, 예술문화교육특성화사업(사회성중독예방교육연극)</t>
  </si>
  <si>
    <t xml:space="preserve"> 마포구 월드컵로14길 57(서교동, 지층) (마포구 서교동 469-60 지층)</t>
  </si>
  <si>
    <t>방송자막서비스, 방송화면해설, 수화통역, 속기교육, 속기시스템 프로그램 개발 및 공급</t>
  </si>
  <si>
    <t>2개</t>
  </si>
  <si>
    <t>박정수</t>
  </si>
  <si>
    <t>김미애</t>
  </si>
  <si>
    <t>강남구</t>
  </si>
  <si>
    <t>강북구</t>
  </si>
  <si>
    <t>기타</t>
  </si>
  <si>
    <t>김선미</t>
  </si>
  <si>
    <t>지역형</t>
  </si>
  <si>
    <t>환경</t>
  </si>
  <si>
    <t>혼합형</t>
  </si>
  <si>
    <t>기타형</t>
  </si>
  <si>
    <t>김정헌</t>
  </si>
  <si>
    <t>인증</t>
  </si>
  <si>
    <t>박치영</t>
  </si>
  <si>
    <t>이상호</t>
  </si>
  <si>
    <t>종로구</t>
  </si>
  <si>
    <t>장성오</t>
  </si>
  <si>
    <t>황영희</t>
  </si>
  <si>
    <t>중구</t>
  </si>
  <si>
    <t>예비</t>
  </si>
  <si>
    <t>광진구</t>
  </si>
  <si>
    <t>전송배</t>
  </si>
  <si>
    <t>성동구</t>
  </si>
  <si>
    <t>김성우</t>
  </si>
  <si>
    <t>자치구</t>
  </si>
  <si>
    <t>대표자</t>
  </si>
  <si>
    <t>이재형</t>
  </si>
  <si>
    <t>임주환</t>
  </si>
  <si>
    <t>김새별</t>
  </si>
  <si>
    <t>양창국</t>
  </si>
  <si>
    <t>소재지</t>
  </si>
  <si>
    <t>김남기</t>
  </si>
  <si>
    <t>교육</t>
  </si>
  <si>
    <t>박경주</t>
  </si>
  <si>
    <t>양종수</t>
  </si>
  <si>
    <t>김호종</t>
  </si>
  <si>
    <t>박성숙</t>
  </si>
  <si>
    <t>정병창</t>
  </si>
  <si>
    <t>채수경</t>
  </si>
  <si>
    <t>안기성</t>
  </si>
  <si>
    <t>이화원</t>
  </si>
  <si>
    <t>김정열</t>
  </si>
  <si>
    <t>김희수</t>
  </si>
  <si>
    <t>이창국</t>
  </si>
  <si>
    <t>변형석</t>
  </si>
  <si>
    <t>신상훈</t>
  </si>
  <si>
    <t>박세환</t>
  </si>
  <si>
    <t>정지영</t>
  </si>
  <si>
    <t>한완희</t>
  </si>
  <si>
    <t>김희준</t>
  </si>
  <si>
    <t>김일회</t>
  </si>
  <si>
    <t>이경재</t>
  </si>
  <si>
    <t>강경환</t>
  </si>
  <si>
    <t>박경석</t>
  </si>
  <si>
    <t>장문경</t>
  </si>
  <si>
    <t>한영미</t>
  </si>
  <si>
    <t>이상춘</t>
  </si>
  <si>
    <t>이미희</t>
  </si>
  <si>
    <t>조숙자</t>
  </si>
  <si>
    <t>김병준</t>
  </si>
  <si>
    <t>우승주</t>
  </si>
  <si>
    <t>좌동엽</t>
  </si>
  <si>
    <t>박준영</t>
  </si>
  <si>
    <t>김동준</t>
  </si>
  <si>
    <t>김민이</t>
  </si>
  <si>
    <t>조여호</t>
  </si>
  <si>
    <t>허창주</t>
  </si>
  <si>
    <t>신바다</t>
  </si>
  <si>
    <t>정일섭</t>
  </si>
  <si>
    <t>박병석</t>
  </si>
  <si>
    <t>이원영</t>
  </si>
  <si>
    <t>성진경</t>
  </si>
  <si>
    <t>이관호</t>
  </si>
  <si>
    <t>김호식</t>
  </si>
  <si>
    <t>전병삼</t>
  </si>
  <si>
    <t>김진순</t>
  </si>
  <si>
    <t>강진원</t>
  </si>
  <si>
    <t>이강일</t>
  </si>
  <si>
    <t>김경미</t>
  </si>
  <si>
    <t>오상길</t>
  </si>
  <si>
    <t>신형금</t>
  </si>
  <si>
    <t>정지연</t>
  </si>
  <si>
    <t>이금자</t>
  </si>
  <si>
    <t>장명희</t>
  </si>
  <si>
    <t>김은선</t>
  </si>
  <si>
    <t>남기철</t>
  </si>
  <si>
    <t>유영초</t>
  </si>
  <si>
    <t>전미정</t>
  </si>
  <si>
    <t>강동구</t>
  </si>
  <si>
    <t>석지현</t>
  </si>
  <si>
    <t>나효우</t>
  </si>
  <si>
    <t>이철종</t>
  </si>
  <si>
    <t>최광일</t>
  </si>
  <si>
    <t>신현길</t>
  </si>
  <si>
    <t>심소라</t>
  </si>
  <si>
    <t>이상현</t>
  </si>
  <si>
    <t>이미영</t>
  </si>
  <si>
    <t>이유미</t>
  </si>
  <si>
    <t>김방호</t>
  </si>
  <si>
    <t>이완기</t>
  </si>
  <si>
    <t>박진형</t>
  </si>
  <si>
    <t>한삼수</t>
  </si>
  <si>
    <t>조종현</t>
  </si>
  <si>
    <t>이강구</t>
  </si>
  <si>
    <t>서현주</t>
  </si>
  <si>
    <t>박용모</t>
  </si>
  <si>
    <t>최현정</t>
  </si>
  <si>
    <t>원지현</t>
  </si>
  <si>
    <t>구민근</t>
  </si>
  <si>
    <t>남일</t>
  </si>
  <si>
    <t>이달성</t>
  </si>
  <si>
    <t>정민환</t>
  </si>
  <si>
    <t>함왕희</t>
  </si>
  <si>
    <t>김혜리</t>
  </si>
  <si>
    <t>최병석</t>
  </si>
  <si>
    <t>김주연</t>
  </si>
  <si>
    <t>김은주</t>
  </si>
  <si>
    <t>이지혜</t>
  </si>
  <si>
    <t>이광서</t>
  </si>
  <si>
    <t>이인재</t>
  </si>
  <si>
    <t>박진숙</t>
  </si>
  <si>
    <t>우원식</t>
  </si>
  <si>
    <t>남윤식</t>
  </si>
  <si>
    <t>김연호</t>
  </si>
  <si>
    <t>이은경</t>
  </si>
  <si>
    <t>배은주</t>
  </si>
  <si>
    <t>김정진</t>
  </si>
  <si>
    <t>이채관</t>
  </si>
  <si>
    <t>김양수</t>
  </si>
  <si>
    <t>백영학</t>
  </si>
  <si>
    <t>조무호</t>
  </si>
  <si>
    <t>송인현</t>
  </si>
  <si>
    <t>성원규</t>
  </si>
  <si>
    <t>박홍진</t>
  </si>
  <si>
    <t>최윤진</t>
  </si>
  <si>
    <t>최영환</t>
  </si>
  <si>
    <t>심준구</t>
  </si>
  <si>
    <t>김영환</t>
  </si>
  <si>
    <t>김준호</t>
  </si>
  <si>
    <t>최현진</t>
  </si>
  <si>
    <t>최동익</t>
  </si>
  <si>
    <t>박성현</t>
  </si>
  <si>
    <t>이경영</t>
  </si>
  <si>
    <t>나경수</t>
  </si>
  <si>
    <t>박창수</t>
  </si>
  <si>
    <t>이유영</t>
  </si>
  <si>
    <t>신성호</t>
  </si>
  <si>
    <t>왕지연</t>
  </si>
  <si>
    <t>안성기</t>
  </si>
  <si>
    <t>양영숙</t>
  </si>
  <si>
    <t>㈜스플</t>
  </si>
  <si>
    <t>김숙현</t>
  </si>
  <si>
    <t>장유정</t>
  </si>
  <si>
    <t>조재호</t>
  </si>
  <si>
    <t>전미경</t>
  </si>
  <si>
    <t>윤연옥</t>
  </si>
  <si>
    <t>성북구</t>
  </si>
  <si>
    <t>백혜숙</t>
  </si>
  <si>
    <t>이병구</t>
  </si>
  <si>
    <t>김대현</t>
  </si>
  <si>
    <t>㈜키플</t>
  </si>
  <si>
    <t>송파구</t>
  </si>
  <si>
    <t>청밀</t>
  </si>
  <si>
    <t>이성영</t>
  </si>
  <si>
    <t>마포구</t>
  </si>
  <si>
    <t>샐러드</t>
  </si>
  <si>
    <t>박병찬</t>
  </si>
  <si>
    <t>은평구</t>
  </si>
  <si>
    <t>강서구</t>
  </si>
  <si>
    <t>노원구</t>
  </si>
  <si>
    <t>중랑구</t>
  </si>
  <si>
    <t>구로구</t>
  </si>
  <si>
    <t>금천구</t>
  </si>
  <si>
    <t>양천구</t>
  </si>
  <si>
    <t>도봉구</t>
  </si>
  <si>
    <t>한지훈</t>
  </si>
  <si>
    <t>동작구</t>
  </si>
  <si>
    <t>관악구</t>
  </si>
  <si>
    <t>이재관</t>
  </si>
  <si>
    <t>윤경희</t>
  </si>
  <si>
    <t>이세진</t>
  </si>
  <si>
    <t>장형진</t>
  </si>
  <si>
    <t>서초구</t>
  </si>
  <si>
    <t xml:space="preserve"> 강남구 테헤란로13길 8-10,304(역삼동, 동명빌딩)</t>
  </si>
  <si>
    <t>취약계층 어린이를 대상으로 한 미술교육, 상품제작 및 출판</t>
  </si>
  <si>
    <t>Impact Business Review &amp; Academy</t>
  </si>
  <si>
    <t>장애인고용창출과 사회취약계층을 위한 인쇄, 출판, 광고대행업 등</t>
  </si>
  <si>
    <t xml:space="preserve"> 관악구 관악로 140(봉천동, 관악구사회적기업지원센터3층)</t>
  </si>
  <si>
    <t xml:space="preserve"> 구로구 구로3동 197의 22 에이스테크노타워 5차 208호</t>
  </si>
  <si>
    <t>취약계층 고용을 통한 친환경 용품제작 및 그린디자인 컨설팅</t>
  </si>
  <si>
    <t xml:space="preserve"> 동작구 여의대방로 44길 47 205호(대방동, 주공종합상가)</t>
  </si>
  <si>
    <t>노인재가장기요양사업, 노인돌봄종합서비스, 가사간병방문서비스</t>
  </si>
  <si>
    <t>점보롤, 화장지, 핸드타올 등 생산 및 판매, 기타 임가공</t>
  </si>
  <si>
    <t>http://blog.daum.net/happytomorrow</t>
  </si>
  <si>
    <t>http://www.dialogueinthedark.co.kr</t>
  </si>
  <si>
    <t>http://cafe.naver.com/artnsociety</t>
  </si>
  <si>
    <t>서울와우북페스티벌 운영위원회로 홍대문화와 출판사업 연계 등</t>
  </si>
  <si>
    <t>영세 소상공인 카드단말기 무상설치 및 취약계층 일자리 창출</t>
  </si>
  <si>
    <t>문화유산 안내 및 모니터링, 문화유산안내 및 전문가 교육 등</t>
  </si>
  <si>
    <t>책임여행, 교육사업, 정책사업, 사회공헌사업, 출판사업 등</t>
  </si>
  <si>
    <t>다문화가정 아동문화교육, 국제기구 협력사업, 한류 문화 컨설팅</t>
  </si>
  <si>
    <t>도시락, 수제쿠키, 천연비누 및 화장품 판매, 아삭카페 운영</t>
  </si>
  <si>
    <t>청소년 및 부모(시민)역량개발을 위한 교육, 연구, 출판사업</t>
  </si>
  <si>
    <t>저소득 소외계층 진료, 재가간병가사서비스, 보건예방교육서비스 등</t>
  </si>
  <si>
    <t>문턱없는밥집 및 기분좋은가게운영, 민족의서출간, 무료진료실시 등</t>
  </si>
  <si>
    <t>장애인을 고용하여 출판, 인쇄, 현수막, 디자인물등을 제작 판매</t>
  </si>
  <si>
    <t xml:space="preserve"> 송파구 문정동 292 가든파이브 툴관 5층 비블럭356호</t>
  </si>
  <si>
    <t xml:space="preserve"> 노원구 상계1동 1257번지 북부종합사회복지관 내 2층 </t>
  </si>
  <si>
    <t xml:space="preserve"> 금천구 시흥대로 138길 10, 401(독산동, 삼영빌딩)</t>
  </si>
  <si>
    <t xml:space="preserve"> 영등포구 국회대로54길 35 501(영등포동2가, 토산빌딩)</t>
  </si>
  <si>
    <t xml:space="preserve"> 영등포구 영등포동 7가 영등포역 고가로 79 하자센터 107호</t>
  </si>
  <si>
    <t xml:space="preserve"> 금천구 범안로 1130 216(가산동, 디지털엠파이어빌딩)</t>
  </si>
  <si>
    <t xml:space="preserve"> 마포구 월드컵로 240(성산동, 월드컵주경기장 남동측4층)</t>
  </si>
  <si>
    <t xml:space="preserve"> 영등포구 선유로70 902-1(문래동3가,우리벤쳐타운2)</t>
  </si>
  <si>
    <t>www.dawoori.org / www.gift8484.com</t>
  </si>
  <si>
    <t>빅이슈매거진 발행, 노숙인 인식개선 사업, 용산쪽방상담소 운영</t>
  </si>
  <si>
    <t>舊강서구 방화동 217-163 뉴타운빌딩4층(13.7.24)</t>
  </si>
  <si>
    <t>금천구 가산동 345-9번지 SK트윈테크타워 B동 411호</t>
  </si>
  <si>
    <t xml:space="preserve"> 종로구 율곡로14길 57, 401(충신동, 에스앤씨빌딩)</t>
  </si>
  <si>
    <t xml:space="preserve"> 관악구 남부순환로 1536, 302 (신림동, 은성빌딩)</t>
  </si>
  <si>
    <t>성북구 서경로 124, 문예관 1005(정릉동, 서경대학)</t>
  </si>
  <si>
    <t>금천구 가산동 345-9번지 SK트윈테크타워 B동 702호</t>
  </si>
  <si>
    <t xml:space="preserve"> 양천구 신정7동 337 목동2차 우성아파트 상가B동 4층</t>
  </si>
  <si>
    <t xml:space="preserve"> 서초구 반포동 사평대로 55 심산문화센터 서초창의허브 </t>
  </si>
  <si>
    <t xml:space="preserve"> 강남구 역삼동 707-38 테헤란오피스빌딩 905호</t>
  </si>
  <si>
    <t xml:space="preserve"> 관악구 봉천동 468-2 하우젠빌딩 2층 205호</t>
  </si>
  <si>
    <t xml:space="preserve"> 성동구 성수2가 3동 300-6번지 삼원빌딩 3층</t>
  </si>
  <si>
    <t xml:space="preserve"> 금천구 가산동 493-6 대륭테크노타운6차 1004호</t>
  </si>
  <si>
    <t xml:space="preserve"> 서초구 양재동 275-3 트윈타원 A동 지하102호</t>
  </si>
  <si>
    <t xml:space="preserve"> 구로구 구로동 505-13 2층 솔아 전통 국악 학원</t>
  </si>
  <si>
    <t xml:space="preserve"> 서초구 서초동 1330-18 현대기림빌딩 508호</t>
  </si>
  <si>
    <t xml:space="preserve"> 송파구 오금로13길 12, 401(방이동, 명성빌딩)</t>
  </si>
  <si>
    <t xml:space="preserve"> 중구 을지로3가 259-1 드림오피스타운 905호</t>
  </si>
  <si>
    <t xml:space="preserve"> 서초구 남부순환로317길 37(서초동, 지하1층)</t>
  </si>
  <si>
    <t xml:space="preserve"> 영등포구 여의서로 43, 1410(여의도동,한서빌딩)</t>
  </si>
  <si>
    <t>전문 시니어층이 개발한 지식상품으로 사회서비스 구현</t>
  </si>
  <si>
    <t>예술문화를 통해 시민과 예술인이 함께 성장하는 기업</t>
  </si>
  <si>
    <t>공공IT 서비스제공 및 취약계층 고용 창출 매체 개발</t>
  </si>
  <si>
    <t xml:space="preserve"> 용산구 새창로 217(한강로2가, 토투밸리 446호)</t>
  </si>
  <si>
    <t>취약계층 일자리제공을 위한 문화관광상품 제조개발 판매</t>
  </si>
  <si>
    <t xml:space="preserve"> 서대문구 홍제동 460-2 인왕산파크빌 102호 </t>
  </si>
  <si>
    <t xml:space="preserve"> 마포구 와우산로29길 48-15(서교동,아토스튜디오)</t>
  </si>
  <si>
    <t xml:space="preserve"> 용산구 효창원로 69길 15(효창동5031번지) 2층</t>
  </si>
  <si>
    <t>판촉물, 광고, 기획, 중철, 제본 등의 인쇄·출판 사업</t>
  </si>
  <si>
    <t>비누꽃 생산 및 판매사업, 생화 꽃배달 및 판매사업</t>
  </si>
  <si>
    <t>창작뮤지컬 공연단체로 취약계층에게 저렴한 공연 제공</t>
  </si>
  <si>
    <t>주단기 보호, 방문용양 방문목욕센터 요양보호사 파견</t>
  </si>
  <si>
    <t>쌀베이커리 생산·판매로 사회적 취약계층에게 일자리 지원</t>
  </si>
  <si>
    <t>보안문서파쇄, 공기청정기/농산물(쌀) 판매, 시설관리 등</t>
  </si>
  <si>
    <t>의류(조끼, 환자복 등), 카드/명함/달력 등 생산</t>
  </si>
  <si>
    <t xml:space="preserve">디자인, 출판, 복사용지, 직업재활, 보호고용훈련 </t>
  </si>
  <si>
    <t>㈜엔비젼스(NHN Social Enterprise㈜)</t>
  </si>
  <si>
    <t>사회복지법인온누리복지재단(번동코이노니아장애인보호작업시설)</t>
  </si>
  <si>
    <t>사회복지법인 대한불교 조계종복지재단 사랑의와플하우스</t>
  </si>
  <si>
    <t>어르신 생산품(즉석두부) 및 일반 상품 판매 매장 운영</t>
  </si>
  <si>
    <t>노인재가장기요양사업, 가사간병사업, 노인돌봄종합서비스</t>
  </si>
  <si>
    <t>숲 체험프로그램 및 숲 속 콘텐츠 체험프로그램 운영</t>
  </si>
  <si>
    <t>뮤지컬 창작 및 정기, 순회 공연, 뮤지컬 치료교육사업</t>
  </si>
  <si>
    <t>휴대폰 및 폐소형가전 재활용(서울시 도시광산 사업)</t>
  </si>
  <si>
    <t>친환경 의류 생산 및 양질의 봉제 담당 일자리 창출</t>
  </si>
  <si>
    <t>식자재사업, 농산물전처리센터, 유통사업, 쇼핑몰사업</t>
  </si>
  <si>
    <t>관공서 및 학교에 컴퓨터, 모니터, 노트북 제조, 납품</t>
  </si>
  <si>
    <t>정형외과용 장애인 및 기능성 맞춤구두 제작 및 판매</t>
  </si>
  <si>
    <t>3D입체콘텐츠제작 및 웹디자인, 어플리케이션개발 등</t>
  </si>
  <si>
    <t>http://www.seniorleague.or.kr</t>
  </si>
  <si>
    <t>http://bse.or.kr/service/se1171</t>
  </si>
  <si>
    <t>02-578-7474
02-577-4123 (담당자)</t>
  </si>
  <si>
    <t>http://www.travelersmap.co.kr</t>
  </si>
  <si>
    <t>여성가장과 함께하는 친환경상품 제조판매 교육서비스 사업</t>
  </si>
  <si>
    <t>1.자활공동체에 물류판매,2.취약계층에너지효율개선시공사업</t>
  </si>
  <si>
    <t>방과후학교 프로그램 운영사업(초중고 및 일반인 교육)</t>
  </si>
  <si>
    <t>한지인형 체험학습, 전통문화교육, 관광상품 개발 판매</t>
  </si>
  <si>
    <t>자전거 수리,재활용, 정비교육 사랑의 자전거 나눔운동</t>
  </si>
  <si>
    <t>창의인성 계발을 위한 문화예술 체험 콘텐츠 계발 및 실행</t>
  </si>
  <si>
    <t>자생적 생태계 조성을 위한 문화예술단체 나눔과 모금 지원</t>
  </si>
  <si>
    <t>지방자치발전과 한국형숙의민주주의 연구 및 보급 사업</t>
  </si>
  <si>
    <t xml:space="preserve"> 성동구 아차산로11길 30 삼성아파트형공장 604호</t>
  </si>
  <si>
    <t>차양제품 제조∙재활용을 통한 취약계층의 일자리제공사업</t>
  </si>
  <si>
    <t>시각장애인의 건전한 안마서비스를 위한 사회활동 활성화</t>
  </si>
  <si>
    <t>신문활용교육(NIE) 및 환경교육을 통한 미디어의 대중화</t>
  </si>
  <si>
    <t>기부상품으로 나눔실철 social bridg 프럼에어</t>
  </si>
  <si>
    <t>라온클린패밀리를 통한 지속적인 일자리창출(장애인 세탁업)</t>
  </si>
  <si>
    <t xml:space="preserve"> 은평구 신사동 241-17 샬롯스위스오피스텔 201호 </t>
  </si>
  <si>
    <t xml:space="preserve"> 도봉구 창5동 320번지 도봉구행정지원센터 B102</t>
  </si>
  <si>
    <t xml:space="preserve"> 중구 신당동 387-2 무학빌딩 501, 502호</t>
  </si>
  <si>
    <t>"니 꿈에 날개를 달아봐" (교육,콘텐츠개발,공연제작)</t>
  </si>
  <si>
    <t xml:space="preserve"> 마포구 동교동 203-4 함께일하는 재단 3층 시지온</t>
  </si>
  <si>
    <t xml:space="preserve"> 서초구 양재2동 양재동 화훼공판장 본관동 12-22호</t>
  </si>
  <si>
    <t xml:space="preserve"> 은평구 녹번동 84 은평구청 별관2층 은평구비즈플라자</t>
  </si>
  <si>
    <t xml:space="preserve"> 구로구 구로동 110-4 도림두산베어스타워 305호</t>
  </si>
  <si>
    <t>예술심리상담 및 표현예술문화 관련프로그램 기획 운영</t>
  </si>
  <si>
    <t>(사)한국전통공예산업진흥협회 전통공예품제조협동화사업단</t>
  </si>
  <si>
    <t>예능강사 양성을 통한 기업 및 학교 대상 쇼에듀 교육</t>
  </si>
  <si>
    <t xml:space="preserve"> 구로구 남부순환로 1307(가리봉동, 2층,3층)</t>
  </si>
  <si>
    <t>070-4715-1256, 010-8919-1261</t>
  </si>
  <si>
    <t xml:space="preserve"> 중구 신당4동 842 약수하이츠 111동 604호</t>
  </si>
  <si>
    <t xml:space="preserve"> 강동구 명일동 325-11 명일메카타운 3층 303호</t>
  </si>
  <si>
    <t xml:space="preserve"> 구로구 공원로 41, 315(구로동, 현대파크빌)</t>
  </si>
  <si>
    <t xml:space="preserve"> 동대문구 고미술로 100, 601(답십리동,송화빌딩)</t>
  </si>
  <si>
    <t xml:space="preserve"> 중구 퇴계로20길 37(남산동2가, 청어람빌딩) </t>
  </si>
  <si>
    <t xml:space="preserve"> 마포구 월드컵로 240 (성산동, 월드컵내4층회원실)</t>
  </si>
  <si>
    <t xml:space="preserve"> 금천구 독산로 65길8 (독산동1042-34)2층</t>
  </si>
  <si>
    <t xml:space="preserve"> 강남구 강남대로 320, 1108(역삼동, 황화빌딩)</t>
  </si>
  <si>
    <t>사회복지법인 서울가톨릭사회복지회 비둘기집장애인보호작업장</t>
  </si>
  <si>
    <t xml:space="preserve"> 강남구 논현로30길 24, 4층(도곡동, 대호빌딩)</t>
  </si>
  <si>
    <t>마을공동체 교류협력 네트워크 구축 및 문화협력 사업 운영</t>
  </si>
  <si>
    <t>성북구 화랑로13길 17(하월곡동,진각복지센터B1)</t>
  </si>
  <si>
    <t>농업분야관련 연구용역, 로컬푸드 캠페인, 세미나등 개최</t>
  </si>
  <si>
    <t>금천구 가산동 60-3 대륭포스트타워5차 1301호</t>
  </si>
  <si>
    <t xml:space="preserve"> 마포구 양화로6길 50, 4층(합정동, 화성빌딩)</t>
  </si>
  <si>
    <t>사회적기업, 금융권과 관공서 대상 판촉물 및 기념품 제공</t>
  </si>
  <si>
    <t>영등포구 양평동 2가 37-1 동아프라임밸리 901호</t>
  </si>
  <si>
    <t>글쓰기 콘텐츠 개발, 판매, 교육관련 자문 및 평가</t>
  </si>
  <si>
    <t>양천구 신정동 322-11 해누리타운 8층 비카인드</t>
  </si>
  <si>
    <t xml:space="preserve"> 금천구 시흥대로 399. 314호(독산동, 시티렉스)</t>
  </si>
  <si>
    <t>영등포구 대림동 695 우성아파트 201동상가 B107호</t>
  </si>
  <si>
    <t xml:space="preserve"> 용산구 한강대로80길 21-9, 남영빌딩 305호</t>
  </si>
  <si>
    <t>식자재 도소매, 농축수산물 도소매, 단체급식 음식업</t>
  </si>
  <si>
    <t xml:space="preserve"> 도봉구 도당로 13다길 3-29 (방학동, 지상1층)</t>
  </si>
  <si>
    <t xml:space="preserve"> 강북구 인수봉로 253길 (인수동527-18) 2층</t>
  </si>
  <si>
    <t xml:space="preserve"> 광진구 자양로 126, 812 (구의동, 성지하이츠)</t>
  </si>
  <si>
    <t>http://www.beautifulstore.org</t>
  </si>
  <si>
    <t xml:space="preserve"> 강남구 논현로 626, 403 (논현동, 엠빌딩 4층)</t>
  </si>
  <si>
    <t>식자재 도소매, 상품중개업, 의류잡화 도소매, 인력공급업</t>
  </si>
  <si>
    <t>송파구 올림픽로 240(잠실동, 롯데월드민속박물관 화랑)</t>
  </si>
  <si>
    <t>아이티 관련 서비스 및 솔루션 구축, DIY 가구제작판매</t>
  </si>
  <si>
    <t>사단법인 한국장애인단체총연합회 한국웹접근성인증평가원</t>
  </si>
  <si>
    <t>(사)한국영농장애인경영지원중앙회 내 자연찬 유통사업단</t>
  </si>
  <si>
    <t>금천구 시흥대로 426, 602 (독산동, 영진빌딩)</t>
  </si>
  <si>
    <t>동대문구 경희대로 26 경희대학교창업보육센터 506호</t>
  </si>
  <si>
    <t>영등포구 경인로 755,408(에이스하이테크시티4동)</t>
  </si>
  <si>
    <t>송파구 위례성대로 6길 30-18(방이동)</t>
  </si>
  <si>
    <t>사회복지법인 동안복지재단 동안우리복지센터</t>
  </si>
  <si>
    <t>사회복지법인 유린보은동산 원광보호작업장</t>
  </si>
  <si>
    <t>舊광진주민연대 부설 늘푸른돌봄센터(13.7.24)</t>
  </si>
  <si>
    <t>舊신나는문화학교 자바르떼 (13.07.12)</t>
  </si>
  <si>
    <t>창업희망하는 취약계층 고용, 창업교육과정운영</t>
  </si>
  <si>
    <t>웹접근성진단평가, 모바일 앱 접근성 진단평가</t>
  </si>
  <si>
    <t xml:space="preserve"> 성북구 월곡로18가길 26(하월곡동,2층)</t>
  </si>
  <si>
    <t xml:space="preserve"> 은평구 갈현로29길 51(갈현동,1층및지하)</t>
  </si>
  <si>
    <t xml:space="preserve"> 강북구 노해로 41, 302(수유동, 동아빌딩)</t>
  </si>
  <si>
    <t>중고컴퓨터 재활용을 통한 취약계층 일자리 창출</t>
  </si>
  <si>
    <t xml:space="preserve">양천구 신정동 322-11 해누리타운 8층 </t>
  </si>
  <si>
    <t>구로구 구로동 212-26 이스페이스 304-2호</t>
  </si>
  <si>
    <t>음악교육, 공연 및 축제기획, 홍보 및 행사대행</t>
  </si>
  <si>
    <t>(사)한국시각장애인연합회 한국웹접근성평가센터</t>
  </si>
  <si>
    <t>사단법인 드림피아 내 드림장애인보호작업장 사업단</t>
  </si>
  <si>
    <t>조경건설업, 원예자재 도소매, 환경관련엔지니어링</t>
  </si>
  <si>
    <t xml:space="preserve"> 광진구 능동로 276 (능동, 한성빌딩지하1호)</t>
  </si>
  <si>
    <t xml:space="preserve"> 종로구 낙산3길 27-1 (동숭동, 1층)</t>
  </si>
  <si>
    <t xml:space="preserve"> 금천구 시흥대로 47길 18 (시흥동,1층)</t>
  </si>
  <si>
    <t>http://www.purenkorea.com</t>
  </si>
  <si>
    <t>www.salimhealthcoop.or.kr</t>
  </si>
  <si>
    <t>희망나래 노숙인자전거 재활용사업단 두바퀴희망자전거</t>
  </si>
  <si>
    <t>미술관련 기획 및 판매 서비스, 미술품 도소매업</t>
  </si>
  <si>
    <t>동작구 상도동 408 삼호아파트상가 305호</t>
  </si>
  <si>
    <t>서대문구 홍제동 273-42 승희반석빌딩 5층</t>
  </si>
  <si>
    <t>양천구 중앙로 51길 36(신월동 송전빌딩 3층)</t>
  </si>
  <si>
    <t>광진구 자양로126, 812(구의동, 성지하이츠)</t>
  </si>
  <si>
    <t xml:space="preserve"> 관악구 남부순환로 1427 (신림동, 3층)</t>
  </si>
  <si>
    <t>강동구 아리수로 87길 272(고덕동85번지)</t>
  </si>
  <si>
    <t>강동구 길동 413-1 탐스위트상가 304호</t>
  </si>
  <si>
    <t xml:space="preserve"> 성동구 성덕정19길 10(성수동2가, 1층)</t>
  </si>
  <si>
    <t>도봉구 우이천로 38길 18, 1층(쌍문동)</t>
  </si>
  <si>
    <t>강동구 길동 399-2 대영빌딩 B1층 2호</t>
  </si>
  <si>
    <t>성북구 화랑로 15길 4, 201(상월곡동)</t>
  </si>
  <si>
    <t>마포구 월드컵로 26길 39</t>
  </si>
  <si>
    <t>02-817-2234</t>
  </si>
  <si>
    <t>02-536-7757</t>
  </si>
  <si>
    <t>02-701-0212</t>
  </si>
  <si>
    <t>02-744-0272</t>
  </si>
  <si>
    <t>02)389-3599</t>
  </si>
  <si>
    <t>나섬 다문화센터 운영</t>
  </si>
  <si>
    <t>가사 간병 사업</t>
  </si>
  <si>
    <t>인터넷전화국서비스</t>
  </si>
  <si>
    <t>시간제 보육서비스</t>
  </si>
  <si>
    <t>재활용품 수거, 판매</t>
  </si>
  <si>
    <t>노인장기요양서비스</t>
  </si>
  <si>
    <t>의류 제조 및 판매</t>
  </si>
  <si>
    <t>결식아동 무료급식지원</t>
  </si>
  <si>
    <t>빌딩청소, 시설관리</t>
  </si>
  <si>
    <t>역사, 문화교실</t>
  </si>
  <si>
    <t>주식회사 터치포굿</t>
  </si>
  <si>
    <t>외국인노동자 진료</t>
  </si>
  <si>
    <t>재활용품 수거 판매</t>
  </si>
  <si>
    <t>유한회사 다솜도시락</t>
  </si>
  <si>
    <t>02-365-7891</t>
  </si>
  <si>
    <t>주식회사 카페티모르</t>
  </si>
  <si>
    <t>02-873-7891</t>
  </si>
  <si>
    <t>02-963-3370</t>
  </si>
  <si>
    <t>02-874-9616</t>
  </si>
  <si>
    <t>02-743-8840</t>
  </si>
  <si>
    <t>02-325-8251</t>
  </si>
  <si>
    <t>www.해든.kr</t>
  </si>
  <si>
    <t>02-913-3524</t>
  </si>
  <si>
    <t>02-466-6245</t>
  </si>
  <si>
    <t>02-866-8405</t>
  </si>
  <si>
    <t>02-745-1388</t>
  </si>
  <si>
    <t>오케스트라 공연</t>
  </si>
  <si>
    <t>02-459-4377</t>
  </si>
  <si>
    <t>02-739-3843</t>
  </si>
  <si>
    <t>02-743-2319</t>
  </si>
  <si>
    <t>02-313-5561</t>
  </si>
  <si>
    <t>02-447-2301</t>
  </si>
  <si>
    <t>gcnet.or.kr</t>
  </si>
  <si>
    <t>02-855-6301</t>
  </si>
  <si>
    <t>02-332-5258</t>
  </si>
  <si>
    <t>02-313-3645</t>
  </si>
  <si>
    <t>02-741-3583</t>
  </si>
  <si>
    <t>02-325-8992</t>
  </si>
  <si>
    <t>02-493-2605</t>
  </si>
  <si>
    <t>02-582-3327</t>
  </si>
  <si>
    <t>02-706-3909</t>
  </si>
  <si>
    <t>02-713-0199</t>
  </si>
  <si>
    <t>02-484-3556</t>
  </si>
  <si>
    <t>02-922-5945</t>
  </si>
  <si>
    <t>02-459-8861</t>
  </si>
  <si>
    <t>㈜엘투이엔아이이</t>
  </si>
  <si>
    <t>주식회사 나눔하우징</t>
  </si>
  <si>
    <t>㈜디자인마이러브</t>
  </si>
  <si>
    <t>장애인문화예술극회 휠</t>
  </si>
  <si>
    <t>주식회사 이레나</t>
  </si>
  <si>
    <t>사단법인 사람과사람</t>
  </si>
  <si>
    <t>(주)유유자적살롱</t>
  </si>
  <si>
    <t>(사)서울오케스트라</t>
  </si>
  <si>
    <t>서울프린지네트워크</t>
  </si>
  <si>
    <t>(주)두비컴뮤니케이션</t>
  </si>
  <si>
    <t>㈜이야기꾼의 책공연</t>
  </si>
  <si>
    <t>na-nuri.com</t>
  </si>
  <si>
    <t>㈜대지를 위한 바느질</t>
  </si>
  <si>
    <t>02-971-1769</t>
  </si>
  <si>
    <t>민들레코하우징㈜</t>
  </si>
  <si>
    <t>주식회사 베네핏</t>
  </si>
  <si>
    <t>모자, 의류, 자수 및 프린터 재생카트리지 생산</t>
  </si>
  <si>
    <t>사회복지법인 진각복지재단 진각홈케어 성북센터</t>
  </si>
  <si>
    <t>결식노인 및 아동 대상 도시락, 일반도시락 제조업</t>
  </si>
  <si>
    <t>문화소외지역 소외계층을 위한 예술교육, 기획 등</t>
  </si>
  <si>
    <t>재가장기요양기관, 친환경비누/면생리대 등 판매</t>
  </si>
  <si>
    <t xml:space="preserve"> 중랑구 겸재로 154(면목동, 태양빌딩 5층)</t>
  </si>
  <si>
    <t>사회복지법인자선단관악시니어클럽두부사업단콩깍지</t>
  </si>
  <si>
    <t>사회복지법인 성요한복지회 그라나다보호작업센터</t>
  </si>
  <si>
    <t>사회복지법인 사랑의복지재단 사업단 사랑의일터</t>
  </si>
  <si>
    <t>(사)지구촌사랑나눔부설(외국인노동자전용의원)</t>
  </si>
  <si>
    <t>실로암시각장애인복지회실로암시각장애인일자리창출사업단</t>
  </si>
  <si>
    <t>근로자지원프로그램제공을 통한 기업복지격차해소</t>
  </si>
  <si>
    <t>강북구 한천로 173길 16</t>
  </si>
  <si>
    <t>웹 표준ㆍ웹 접근성 진단 컨설팅 사업, 웹 표준ㆍ웹 접근성 인증(WA인증) 사업, 영상제작 및 방송콘텐츠 보급 사업</t>
  </si>
  <si>
    <t>①주부와 아동들 대상의 중고 육아 물품 벼룩시작 '착한엄마 마켓'운영 ②유아, 아동 대상으로 '착한엄마 체험교실'운영</t>
  </si>
  <si>
    <t>웹관련사업(웹시스템 유지보수 등) 의료관광관련사업(다문화여성의료통역양성 등) 친환경관련사업(아토피상담사자격 교육 등)</t>
  </si>
  <si>
    <t xml:space="preserve">판촉․선물용 친환경제품 생산 및 기업 OEM 생산사업(비누, 화장품, 세제 등) </t>
  </si>
  <si>
    <t xml:space="preserve"> 영등포구 국제금융로6길 30 (여의도동, 백상빌딩 916,917호)</t>
  </si>
  <si>
    <t>범죄 피해자 가족을 위한 일자리 창출 및 지원을 위한 전국 꽃배달</t>
  </si>
  <si>
    <t>커피 등 음료 판매 매장운영으로 취업취약계층에게 안정적 일자리 제공</t>
  </si>
  <si>
    <t>(사)곰두리봉사협회내사업단 "(사)곰두리봉사협회 장애인자활자립장"</t>
  </si>
  <si>
    <t>전시, 미술품임대, 대관, 기업문화예술 아카데미, 디자인 컨설팅 등</t>
  </si>
  <si>
    <t xml:space="preserve"> 영등포구 영등포동7가 영등포역고가로 57 하자센터 본관 309호</t>
  </si>
  <si>
    <t>온라인정보 제공업, 화환 거치대 제조업, 곡물소매업, 전자상거래업</t>
  </si>
  <si>
    <t xml:space="preserve"> 금천구 가산디지털1로 168 B동 503(가산동, 우림라이온스밸리)</t>
  </si>
  <si>
    <t>동작구 여의대방로 44길 47 107(대방동, 주공아파트1단지상가)</t>
  </si>
  <si>
    <t xml:space="preserve"> 구로구 디지털로32길 30 305(구로동, 코오롱디지털타워빌란트)</t>
  </si>
  <si>
    <t>성동구 성수일로 4길 25 807(성수동 2가, 서울숲코오롱디지털타워)</t>
  </si>
  <si>
    <t xml:space="preserve"> 노원구 상계로1길 54-4 204(상계동, 상계동센트럴타워2층)</t>
  </si>
  <si>
    <t>장애인의 학습 및 독서문화 향상을 위한 대체자료 개발 및 제작, 보급</t>
  </si>
  <si>
    <t>시각장애인 대체자료(점자, 전자, 녹음, 데이지 도서) 제작, 보급</t>
  </si>
  <si>
    <t xml:space="preserve"> 마포구 동교동 203-4 함께일하는재단 3층 소셜벤처인큐베이팅센터 내</t>
  </si>
  <si>
    <t xml:space="preserve"> 성북구 동소문로 248(길음동, 삼부아파트 제102동 제2층 제3호)</t>
  </si>
  <si>
    <t>숲학교 네트워크사업(생태환경교육, 숲해설, 자연체험 등의 서비스제공)</t>
  </si>
  <si>
    <t>실내건축 및 건축마무리 공사업, 미장, 방수, 조적공사업, 금속구조물, 창호공사, 건축자재 도소매업, 시설물유지관리업, 건물, 산업설비 청소 및 방제서비스</t>
  </si>
  <si>
    <t>①식품관련 유통제조사업 ②소포장 푸드 키드 개발 및 보급 ③유치원, 청ㅇ소년 대상에게 요리커뮤니티를 제공하고 모임을 통한 문화 확산 및 힐링 교육 ④건전하고 올바른 요리문화 형성 및 확대 보급</t>
  </si>
  <si>
    <t>설치미술을 통한 공간연출</t>
  </si>
  <si>
    <t>커피전문점 및 외식사업</t>
  </si>
  <si>
    <t>도시텃밭보급/ 텃밭보급원교육</t>
  </si>
  <si>
    <t>www.iinme.co.kr</t>
  </si>
  <si>
    <t>헤븐스뮤직그룹 주식회사</t>
  </si>
  <si>
    <t>음악교육사업(취약계층/일반)</t>
  </si>
  <si>
    <t>영양관리지원, 직업능력 개발</t>
  </si>
  <si>
    <t>심리상담및심신치유교육서비스</t>
  </si>
  <si>
    <t>방과후학교 및 컨텐츠 보급</t>
  </si>
  <si>
    <t xml:space="preserve"> 관악구 봉천동 963-26</t>
  </si>
  <si>
    <t>(주)한국운동발달연구소</t>
  </si>
  <si>
    <t>02-6737-8005</t>
  </si>
  <si>
    <t>주식회사 늘사랑회디앤씨</t>
  </si>
  <si>
    <t>문화예술공연 및 교육사업</t>
  </si>
  <si>
    <t>사단법인 부암뮤직소사이어티</t>
  </si>
  <si>
    <t>02-2272-2520</t>
  </si>
  <si>
    <t>www.kdlsa.org</t>
  </si>
  <si>
    <t>070-8633-6050</t>
  </si>
  <si>
    <t>02-2069-3636</t>
  </si>
  <si>
    <t>집수리, 리모델링, 인테리어</t>
  </si>
  <si>
    <t>02-2108-6340</t>
  </si>
  <si>
    <t>02-6349-9006</t>
  </si>
  <si>
    <t>02-6442-9979</t>
  </si>
  <si>
    <t>사단법인 배리어프리영화위원회</t>
  </si>
  <si>
    <t>02-6280-9006</t>
  </si>
  <si>
    <t>02-2253-5077</t>
  </si>
  <si>
    <t>www.jgah.co.kr</t>
  </si>
  <si>
    <t>국악 음악치료, 국악 공연</t>
  </si>
  <si>
    <t>(사)아카데미타악기앙상블</t>
  </si>
  <si>
    <t>타악기 오케스트라 운영</t>
  </si>
  <si>
    <t>대안영상에 관한 기획과 연구</t>
  </si>
  <si>
    <t>02-2632-7394</t>
  </si>
  <si>
    <t>www.igong.org</t>
  </si>
  <si>
    <t>(사)늘푸름 늘푸름보호작업장</t>
  </si>
  <si>
    <t>www.em21c.com</t>
  </si>
  <si>
    <t>0505-823-8290</t>
  </si>
  <si>
    <t>www.koian.org</t>
  </si>
  <si>
    <t>02-6442-8330</t>
  </si>
  <si>
    <t>www.l2enie.com</t>
  </si>
  <si>
    <t>02-2244-5136</t>
  </si>
  <si>
    <t>www.srcenter.kr</t>
  </si>
  <si>
    <t>www.irena.co.kr</t>
  </si>
  <si>
    <t>0303-3130-2640</t>
  </si>
  <si>
    <t>www.missen.kr</t>
  </si>
  <si>
    <t>02-3436-6039</t>
  </si>
  <si>
    <t>02-3664-1743</t>
  </si>
  <si>
    <t>www.min365.com</t>
  </si>
  <si>
    <t>02-6332-7755</t>
  </si>
  <si>
    <t>www.gacsc.or.kr</t>
  </si>
  <si>
    <t>사회복지법인 해든디자인플러스</t>
  </si>
  <si>
    <t>070-4601-2424</t>
  </si>
  <si>
    <t>사회적협동조합 도우누리</t>
  </si>
  <si>
    <t>02-2115-7215</t>
  </si>
  <si>
    <t>070-7615-0050</t>
  </si>
  <si>
    <t>02-2632-5596</t>
  </si>
  <si>
    <t>070-4645-7715</t>
  </si>
  <si>
    <t>02-3216-2232</t>
  </si>
  <si>
    <t>070-4642-7095</t>
  </si>
  <si>
    <t>070-8702-1051</t>
  </si>
  <si>
    <t>02-6325-0523</t>
  </si>
  <si>
    <t>02-6442-0196</t>
  </si>
  <si>
    <t>02-2654-7697</t>
  </si>
  <si>
    <t>070-8254-1910</t>
  </si>
  <si>
    <t>070-4307-1366</t>
  </si>
  <si>
    <t>02-6959-1032</t>
  </si>
  <si>
    <t xml:space="preserve">070-4225-5520 </t>
  </si>
  <si>
    <t xml:space="preserve">02-471-4999 </t>
  </si>
  <si>
    <t xml:space="preserve">070-4122-2540 </t>
  </si>
  <si>
    <t xml:space="preserve">070-8762-1100 </t>
  </si>
  <si>
    <t xml:space="preserve">02-336-5090 </t>
  </si>
  <si>
    <t xml:space="preserve">02-747-6004 </t>
  </si>
  <si>
    <t xml:space="preserve">02-924-1010 </t>
  </si>
  <si>
    <t xml:space="preserve">02-4412-2556 </t>
  </si>
  <si>
    <t>070-7795-7098</t>
  </si>
  <si>
    <t>070-4124-3390</t>
  </si>
  <si>
    <t>02-2064-2642</t>
  </si>
  <si>
    <t>02-2692-3984</t>
  </si>
  <si>
    <t>070-4307-9042</t>
  </si>
  <si>
    <t>070-4095-4646</t>
  </si>
  <si>
    <t>02-2605-7811</t>
  </si>
  <si>
    <t>티앤비경영연구원 주식회사</t>
  </si>
  <si>
    <t>(사)대안영상문화발전소아이공</t>
  </si>
  <si>
    <t>02-3672-1236</t>
  </si>
  <si>
    <t>02-3492-3009</t>
  </si>
  <si>
    <t>도예, 칠보공예 공방, 교육</t>
  </si>
  <si>
    <t>www.kscp.net</t>
  </si>
  <si>
    <t>www.casf.or.kr</t>
  </si>
  <si>
    <t>공연예술, 문화예술교육사업</t>
  </si>
  <si>
    <t>02-2690-7811</t>
  </si>
  <si>
    <t>02-6080-2757</t>
  </si>
  <si>
    <t>주식회사 코리아헤리티지센터</t>
  </si>
  <si>
    <t>02-6937-1341</t>
  </si>
  <si>
    <t>사단법인 노름마치예술단</t>
  </si>
  <si>
    <t>www.cida.or.kr</t>
  </si>
  <si>
    <t>0303-0947-0303</t>
  </si>
  <si>
    <t>02-6925-7215</t>
  </si>
  <si>
    <t>02-2676-1830</t>
  </si>
  <si>
    <t>(사)뉴서울필하모닉오케스트라</t>
  </si>
  <si>
    <t>02-2279-9424</t>
  </si>
  <si>
    <t>02-6002-6292</t>
  </si>
  <si>
    <t>02-6002-6290</t>
  </si>
  <si>
    <t>070-4145-3569</t>
  </si>
  <si>
    <t>복사지제조, 판촉물제조</t>
  </si>
  <si>
    <t>02-2636-7105</t>
  </si>
  <si>
    <t>www.bigissue.kr</t>
  </si>
  <si>
    <t>02-2636-7102</t>
  </si>
  <si>
    <t>www.joeunps.com</t>
  </si>
  <si>
    <t>02-2104-4995</t>
  </si>
  <si>
    <t>02-1644-3688</t>
  </si>
  <si>
    <t>02-6918-4900</t>
  </si>
  <si>
    <t>www.kwacc.or.kr</t>
  </si>
  <si>
    <t>02-3667-2310</t>
  </si>
  <si>
    <t>02-3667-2316</t>
  </si>
  <si>
    <t>자치구별, 유형별 운영현황</t>
  </si>
  <si>
    <t>02-2233-8283</t>
  </si>
  <si>
    <t xml:space="preserve">02-3673-2796 </t>
  </si>
  <si>
    <t>070-8722-6187</t>
  </si>
  <si>
    <t>070-7629-2104</t>
  </si>
  <si>
    <t>070-3171-7466</t>
  </si>
  <si>
    <t>070-7591-0172</t>
  </si>
  <si>
    <t>도시락, 이동급식, 케이터링</t>
  </si>
  <si>
    <t>판촉물, 기념푼, 인쇄물</t>
  </si>
  <si>
    <t>비영리 법인,단체 내 사업단</t>
  </si>
  <si>
    <t>관악구 조원로 22길 11</t>
  </si>
  <si>
    <t>02-2038-7369</t>
  </si>
  <si>
    <t>주식회사 시니어앤파트너즈</t>
  </si>
  <si>
    <t>070-8623-1693</t>
  </si>
  <si>
    <t>070-8280-0989</t>
  </si>
  <si>
    <t>공연, 교육활동, 체험활동</t>
  </si>
  <si>
    <t>070-8869-2515</t>
  </si>
  <si>
    <t>영상자막제작 및 상영회 제공</t>
  </si>
  <si>
    <t>070-4473-3370</t>
  </si>
  <si>
    <t>02-6737-5574</t>
  </si>
  <si>
    <t>02-6925-4289</t>
  </si>
  <si>
    <t>걷는기부 APP 서비스</t>
  </si>
  <si>
    <t>070-4633-0433</t>
  </si>
  <si>
    <t>지역특화장터 기획 및 운영</t>
  </si>
  <si>
    <t>02-6300-8020</t>
  </si>
  <si>
    <t>관악구 청룡동 1537-1</t>
  </si>
  <si>
    <t>02-3494-0962</t>
  </si>
  <si>
    <t>02-2694-1444</t>
  </si>
  <si>
    <t>02-6300-2040</t>
  </si>
  <si>
    <t>www.lfk.or.kr</t>
  </si>
  <si>
    <t>02-2279-7857</t>
  </si>
  <si>
    <t>02-2279-7859</t>
  </si>
  <si>
    <t>02-2672-7541</t>
  </si>
  <si>
    <t>02-2695-1222</t>
  </si>
  <si>
    <t>www.nalja.net</t>
  </si>
  <si>
    <t>0303-0664-8092</t>
  </si>
  <si>
    <t>02-3491-5420</t>
  </si>
  <si>
    <t>심리검사 및 상담치료사업</t>
  </si>
  <si>
    <t>www.hnplus.kr</t>
  </si>
  <si>
    <t>집수리 및 주거복지사업</t>
  </si>
  <si>
    <t>02-3268-8020</t>
  </si>
  <si>
    <t>02-4257-2988</t>
  </si>
  <si>
    <t>www.ithope.kr</t>
  </si>
  <si>
    <t>02-2203-9505</t>
  </si>
  <si>
    <t>0505-873-1010</t>
  </si>
  <si>
    <t>www.2bike.co.kr</t>
  </si>
  <si>
    <t>www.wa.or.kr</t>
  </si>
  <si>
    <t>070-8656-3303</t>
  </si>
  <si>
    <t>02-6499-8711</t>
  </si>
  <si>
    <t>지역 공동체라디오 방송</t>
  </si>
  <si>
    <t>사단법인 마포공동체라디오</t>
  </si>
  <si>
    <t xml:space="preserve">살림의료소비자생활협동조합 </t>
  </si>
  <si>
    <t>www.mapofm.net</t>
  </si>
  <si>
    <t>02-2017-7923</t>
  </si>
  <si>
    <t>02-6014-9949</t>
  </si>
  <si>
    <t>도봉구 도봉동 636-16</t>
  </si>
  <si>
    <t>㈜친환경 두채류 사업단</t>
  </si>
  <si>
    <t>종로구 자하문로 7길 12</t>
  </si>
  <si>
    <t>강북구 수유동 563-36</t>
  </si>
  <si>
    <t>양천구 신월동 1001-2</t>
  </si>
  <si>
    <t>강동구 둔춘동 118-1번지</t>
  </si>
  <si>
    <t>마포구 성미산로1길 201호</t>
  </si>
  <si>
    <t>송파구 석촌동 174-2번지</t>
  </si>
  <si>
    <t>서대문구 홍은동 48-84</t>
  </si>
  <si>
    <t xml:space="preserve">사회적협동조합 자바르떼 </t>
  </si>
  <si>
    <t>서울의료복지 사회적협동조합</t>
  </si>
  <si>
    <t xml:space="preserve">㈜아키테리어 금빛가람 </t>
  </si>
  <si>
    <t>서울소재 사회적기업 명단</t>
  </si>
  <si>
    <t>강남구 역삼2동 725-21</t>
  </si>
  <si>
    <t>02-2607-8243</t>
  </si>
  <si>
    <t>02-2261-2010</t>
  </si>
  <si>
    <t>www.kpty.co.kr</t>
  </si>
  <si>
    <t>www.cdlab.or.kr</t>
  </si>
  <si>
    <t>02-2274-5620</t>
  </si>
  <si>
    <t>02-3426-7502</t>
  </si>
  <si>
    <t>02-3789-0389</t>
  </si>
  <si>
    <t>02-2679-9300</t>
  </si>
  <si>
    <t>02-2015-3501</t>
  </si>
  <si>
    <t>02-2232-3517</t>
  </si>
  <si>
    <t>www.hanok.org</t>
  </si>
  <si>
    <t>www.kfamh.or.kr</t>
  </si>
  <si>
    <t>02-2207-4143</t>
  </si>
  <si>
    <t>02-3667-4942</t>
  </si>
  <si>
    <t>성북장애인보장구클린센터</t>
  </si>
  <si>
    <t>02-3142-0095</t>
  </si>
  <si>
    <t>D.I.Y 가구교육사업</t>
  </si>
  <si>
    <t>구로구립장애인보호작업장</t>
  </si>
  <si>
    <t>사단법인나누리장애인체육진흥회</t>
  </si>
  <si>
    <t>02-2271-2526</t>
  </si>
  <si>
    <t>02-336-1584~5</t>
  </si>
  <si>
    <t>02-6332-7722</t>
  </si>
  <si>
    <t>02-3665-3831</t>
  </si>
  <si>
    <t>02-2234-4032</t>
  </si>
  <si>
    <t>02-2051-8946</t>
  </si>
  <si>
    <t>02-3436-6033</t>
  </si>
  <si>
    <t>02-2244-5133</t>
  </si>
  <si>
    <t>070-8612-3342</t>
  </si>
  <si>
    <t>02-3477-5111</t>
  </si>
  <si>
    <t>02-3663-6652</t>
  </si>
  <si>
    <t>070-7604-2400</t>
  </si>
  <si>
    <t>070-7729-0815</t>
  </si>
  <si>
    <t>070-7596-8330</t>
  </si>
  <si>
    <t>070-8270-5683</t>
  </si>
  <si>
    <t>02-6080-8648</t>
  </si>
  <si>
    <t>070-7506-2026</t>
  </si>
  <si>
    <t>02-2269-5523</t>
  </si>
  <si>
    <t>02-6401-8891</t>
  </si>
  <si>
    <t>070-8230-8290</t>
  </si>
  <si>
    <t>02-2612-6300</t>
  </si>
  <si>
    <t>02-2601-6059</t>
  </si>
  <si>
    <t>02-874-9295~6</t>
  </si>
  <si>
    <t>02-2683-0955~6</t>
  </si>
  <si>
    <t>02-3661-3402</t>
  </si>
  <si>
    <t>070-4268-5177</t>
  </si>
  <si>
    <t>02-2065-1591</t>
  </si>
  <si>
    <t>02-2678-0078</t>
  </si>
  <si>
    <t>02-6365-1002</t>
  </si>
  <si>
    <t>02-3676-7616</t>
  </si>
  <si>
    <t>02-2266-3072</t>
  </si>
  <si>
    <t>02-2269-8412</t>
  </si>
  <si>
    <t>02-6084-5130</t>
  </si>
  <si>
    <t>02-2627-5650</t>
  </si>
  <si>
    <t>070-4268-9964</t>
  </si>
  <si>
    <t>070-8840-8826</t>
  </si>
  <si>
    <t>02-2676-1013</t>
  </si>
  <si>
    <t>02-2272-0307</t>
  </si>
  <si>
    <t>02-3674-1010</t>
  </si>
  <si>
    <t>02-3771-1119</t>
  </si>
  <si>
    <t>02-2062-7541</t>
  </si>
  <si>
    <t>02-3667-3655</t>
  </si>
  <si>
    <t>02-2299-6603(4)</t>
  </si>
  <si>
    <t>02-3672-4235</t>
  </si>
  <si>
    <t>02-2261-0140</t>
  </si>
  <si>
    <t>070-7543-0114</t>
  </si>
  <si>
    <t>02-2215-8010</t>
  </si>
  <si>
    <t>02-3143-1818</t>
  </si>
  <si>
    <t>02-3426-7212</t>
  </si>
  <si>
    <t>02-3472-0924</t>
  </si>
  <si>
    <t>070-8260-5620</t>
  </si>
  <si>
    <t>02-2015-3500</t>
  </si>
  <si>
    <t>02-2679-5525</t>
  </si>
  <si>
    <t>070-8162-5364</t>
  </si>
  <si>
    <t>02-2085-8231</t>
  </si>
  <si>
    <t>02-3667-4945</t>
  </si>
  <si>
    <t>폐기물을 이용한 패션디자인업</t>
  </si>
  <si>
    <t>0707-507-2070</t>
  </si>
  <si>
    <t>방과후 학교 위탁 운영</t>
  </si>
  <si>
    <t xml:space="preserve">로컬푸드, 제철꾸러미 사업 </t>
  </si>
  <si>
    <t>장애인 예술가 지원사업</t>
  </si>
  <si>
    <t>NIE 교육, 지도사 양성</t>
  </si>
  <si>
    <t>방문요양 및 방문목욕서비스</t>
  </si>
  <si>
    <t xml:space="preserve">국악공연 및 국악교육 </t>
  </si>
  <si>
    <t xml:space="preserve">인쇄업, 장애인직업재활 </t>
  </si>
  <si>
    <t>가사 간병 서비스 제공</t>
  </si>
  <si>
    <t>고령자를 고용한 지하철 택배</t>
  </si>
  <si>
    <t>찾아가는 책공연 및 교육사업</t>
  </si>
  <si>
    <t>체험형 교육연극 공연사업</t>
  </si>
  <si>
    <t>인쇄사업 및 LED 조립사업</t>
  </si>
  <si>
    <t>화훼판매,그린관리사 식물관리</t>
  </si>
  <si>
    <t>서울, 수도권내 택배서비스</t>
  </si>
  <si>
    <t>공정무역 상품 도, 소매</t>
  </si>
  <si>
    <t>도시락 / 반찬서비스 제공</t>
  </si>
  <si>
    <t>방문요양, 노인돌보미 사업</t>
  </si>
  <si>
    <t>함께걸음의료소비자생활협동조합</t>
  </si>
  <si>
    <t>(주)비지팅엔젤스코리아</t>
  </si>
  <si>
    <t>사단법인 한국아이티복지진흥원</t>
  </si>
  <si>
    <t>노인요양시설 운영, 교육</t>
  </si>
  <si>
    <t>사단법인 희망나눔플러스</t>
  </si>
  <si>
    <t>사단법인 와우책문화예술센터</t>
  </si>
  <si>
    <t>(사)탈북문화예술인총연합회</t>
  </si>
  <si>
    <t>(사)한국청소년교육문화협회</t>
  </si>
  <si>
    <t>문화예술NGO 예술과시민사회</t>
  </si>
  <si>
    <t>사단법인 남북장애인교류협회</t>
  </si>
  <si>
    <t>(사)서울팝스오케스트라</t>
  </si>
  <si>
    <t>(사)솔아서도산타령보존회</t>
  </si>
  <si>
    <t>(주)아시아트레져네트워크</t>
  </si>
  <si>
    <t>사단법인 뮤지컬창작터하늘에</t>
  </si>
  <si>
    <t>의류제조, 직업능력개발훈련</t>
  </si>
  <si>
    <t>주차장 운영 및 상품배송</t>
  </si>
  <si>
    <t>와글와글 우리 동네 도서관</t>
  </si>
  <si>
    <t>자폐아동 청소년 예술교육</t>
  </si>
  <si>
    <t>취약계층 아동청소년심리치료</t>
  </si>
  <si>
    <t>주식회사 바이오해저드특수청소</t>
  </si>
  <si>
    <t>범죄현장특수청소, 유품정리</t>
  </si>
  <si>
    <t>도시농업 및 텃밭 보급</t>
  </si>
  <si>
    <t>벽화, 그래피티, 교육</t>
  </si>
  <si>
    <t>도시농업 쏘일체인지와 팜닥터</t>
  </si>
  <si>
    <t>카페사업, 커피교육 사업</t>
  </si>
  <si>
    <t xml:space="preserve"> 마포구 월드컵로 240</t>
  </si>
  <si>
    <t xml:space="preserve"> 은평구 구산동 191-1</t>
  </si>
  <si>
    <t xml:space="preserve"> 강서구 개화동로27길 36</t>
  </si>
  <si>
    <t xml:space="preserve"> 성북구 하월곡동 139 </t>
  </si>
  <si>
    <t xml:space="preserve"> 광진구 광장동 388-8</t>
  </si>
  <si>
    <t xml:space="preserve"> 노원구 하계동 288-1</t>
  </si>
  <si>
    <t xml:space="preserve"> 관악구 난곡로 93 2층</t>
  </si>
  <si>
    <t xml:space="preserve"> 은평구 갈현동 492-11</t>
  </si>
  <si>
    <t xml:space="preserve"> 관악구 봉천본동 931-7</t>
  </si>
  <si>
    <t xml:space="preserve"> 종로구 창신동 646-2</t>
  </si>
  <si>
    <t xml:space="preserve"> 중구 신당동 156-24</t>
  </si>
  <si>
    <t xml:space="preserve"> 종로구 가회동 52번지</t>
  </si>
  <si>
    <t xml:space="preserve"> 강동구 둔촌동 490-12</t>
  </si>
  <si>
    <t xml:space="preserve"> 마포구 상암동 1640번지</t>
  </si>
  <si>
    <t xml:space="preserve"> 성북구 성북동 183-4</t>
  </si>
  <si>
    <t xml:space="preserve"> 중구 남대문로5길 39</t>
  </si>
  <si>
    <t xml:space="preserve"> 강남구 개포동 12-5</t>
  </si>
  <si>
    <t xml:space="preserve"> 광진구 군자동 364-15</t>
  </si>
  <si>
    <t xml:space="preserve"> 강서구 가양동 1470-2</t>
  </si>
  <si>
    <t xml:space="preserve"> 금천구 가산동 547-7</t>
  </si>
  <si>
    <t xml:space="preserve"> 성동구 아차산로5길 11</t>
  </si>
  <si>
    <t xml:space="preserve"> 광진구 구의동 16-3</t>
  </si>
  <si>
    <t xml:space="preserve"> 성동구 송정동 73-36</t>
  </si>
  <si>
    <t>강남구 삼성로 82길 22길</t>
  </si>
  <si>
    <t>02-6442-0383</t>
  </si>
  <si>
    <t>0303-3448-6909</t>
  </si>
  <si>
    <t>2014년 4월 1일 기준</t>
  </si>
  <si>
    <t>한국장애인문인복지후원회</t>
  </si>
  <si>
    <t>사회복지법인동천학원동천</t>
  </si>
  <si>
    <t>재단법인 행복한학교재단</t>
  </si>
  <si>
    <t>(사)커뮤니티디자인연구소</t>
  </si>
  <si>
    <t>사단법인 한국표현예술문화협회</t>
  </si>
  <si>
    <t>(주)서울전통문화체험관</t>
  </si>
  <si>
    <t>(주)약손엄마</t>
  </si>
  <si>
    <t>(주)이로운넷</t>
  </si>
  <si>
    <t>(주)에코맘</t>
  </si>
  <si>
    <t>홈페이지</t>
  </si>
  <si>
    <t>㈜올리브나무</t>
  </si>
  <si>
    <t>지정연도</t>
  </si>
  <si>
    <t>지하철택배</t>
  </si>
  <si>
    <t>주택,건축</t>
  </si>
  <si>
    <t>일반제조</t>
  </si>
  <si>
    <t>㈜라이솔트</t>
  </si>
  <si>
    <t>윤혜연,김부연</t>
  </si>
  <si>
    <t>㈜에덴데코</t>
  </si>
  <si>
    <t>(주)헤드플로</t>
  </si>
  <si>
    <t>실버북카페</t>
  </si>
  <si>
    <t>주식회사 위누</t>
  </si>
  <si>
    <t>전통문화 교육</t>
  </si>
  <si>
    <t>화장실 청소</t>
  </si>
  <si>
    <t>제과 제빵업</t>
  </si>
  <si>
    <t>MRO, 유통</t>
  </si>
  <si>
    <t>(주)푸른나눔</t>
  </si>
  <si>
    <t>㈜모티브하우스</t>
  </si>
  <si>
    <t>비카인드</t>
  </si>
  <si>
    <t>㈜댄스팩토리</t>
  </si>
  <si>
    <t>아동의류 공유</t>
  </si>
  <si>
    <t>빵 제조</t>
  </si>
  <si>
    <t>㈜나눔스토어</t>
  </si>
  <si>
    <t>(주)에스피씨</t>
  </si>
  <si>
    <t>㈜두꺼비하우징</t>
  </si>
  <si>
    <t>(주)조각보</t>
  </si>
  <si>
    <t>위례희망택배</t>
  </si>
  <si>
    <t>(주)연금술사</t>
  </si>
  <si>
    <t>임팩트 스퀘어</t>
  </si>
  <si>
    <t>정희석
공은미</t>
  </si>
  <si>
    <t>㈜아이창</t>
  </si>
  <si>
    <t>비영리법인단체</t>
  </si>
  <si>
    <t>㈜누리콤글로벌엔터테인먼트</t>
  </si>
  <si>
    <t>02-6670-2836</t>
  </si>
  <si>
    <t>02-3672-4236</t>
  </si>
  <si>
    <t>www.a-sak.co.kr</t>
  </si>
  <si>
    <t>031-442-9135</t>
  </si>
  <si>
    <t>02-6401-8892</t>
  </si>
  <si>
    <t>02-3667-3653</t>
  </si>
  <si>
    <t>02-2233-7369</t>
  </si>
  <si>
    <t>02-6008-0285</t>
  </si>
  <si>
    <t>www.lovebike.kr</t>
  </si>
  <si>
    <t>031-932-2642</t>
  </si>
  <si>
    <t>www.nkradio.org</t>
  </si>
  <si>
    <t>02-3463-0069</t>
  </si>
  <si>
    <t>www.reblank.com</t>
  </si>
  <si>
    <t>www.숲자라미.com</t>
  </si>
  <si>
    <t>02-6007-1808</t>
  </si>
  <si>
    <t>0505-471-7470</t>
  </si>
  <si>
    <t>02-3771-1690</t>
  </si>
  <si>
    <t>032-325-5117</t>
  </si>
  <si>
    <t>www.akyec.or.kr</t>
  </si>
  <si>
    <t>02-1600-8849</t>
  </si>
  <si>
    <t>02-3147-2835~6</t>
  </si>
  <si>
    <t>070-4082-8180</t>
  </si>
  <si>
    <t>070-4038-9529</t>
  </si>
  <si>
    <t>02-6267-6919</t>
  </si>
  <si>
    <t>070-4205-1525</t>
  </si>
  <si>
    <t>02-2069-1667</t>
  </si>
  <si>
    <t>070-8725-8339</t>
  </si>
  <si>
    <t>050-7599-7870</t>
  </si>
  <si>
    <t>02-2254-0517</t>
  </si>
  <si>
    <t>클린콘텐츠 국민운동본부</t>
  </si>
  <si>
    <t>02-2604-4001</t>
  </si>
  <si>
    <t>마을ⓝ도서관 - 웃는 밥상</t>
  </si>
  <si>
    <t>재크와 콩나무 도서관 운영</t>
  </si>
  <si>
    <t>02-6401-9060</t>
  </si>
  <si>
    <t xml:space="preserve"> 서대문구 연희동724-3</t>
  </si>
  <si>
    <t>02-890-2851~2</t>
  </si>
  <si>
    <t>(주)에듀닥터 바른배움</t>
  </si>
  <si>
    <t xml:space="preserve"> 서대문구 영천동327 3층</t>
  </si>
  <si>
    <t xml:space="preserve"> 강북구 삼각산로 146</t>
  </si>
  <si>
    <t>02-2694-5932</t>
  </si>
  <si>
    <t>주식회사 아름다운 국수가게</t>
  </si>
  <si>
    <t>케이에스차량탁송 주식회사</t>
  </si>
  <si>
    <t>070-7525-3868</t>
  </si>
  <si>
    <t>070-4251-4264</t>
  </si>
  <si>
    <t>02-3494-6650</t>
  </si>
  <si>
    <t xml:space="preserve"> 강남구 삼성동 49-2</t>
  </si>
  <si>
    <t xml:space="preserve"> 광진구 자양동 9-13</t>
  </si>
  <si>
    <t xml:space="preserve"> 노원구 중계동 19-47</t>
  </si>
  <si>
    <t xml:space="preserve"> 강남구 수서동 721</t>
  </si>
  <si>
    <t xml:space="preserve"> 강남구 역삼동 832-30</t>
  </si>
  <si>
    <t xml:space="preserve"> 강동구 길동 26-6</t>
  </si>
  <si>
    <t xml:space="preserve"> 종로구 계동 15-6</t>
  </si>
  <si>
    <t xml:space="preserve"> 강북구 수유동 29-26</t>
  </si>
  <si>
    <t xml:space="preserve"> 노원구 상계동 746-7</t>
  </si>
  <si>
    <t xml:space="preserve"> 구로구 온수동 44-21</t>
  </si>
  <si>
    <t xml:space="preserve"> 강서구 가양동 185</t>
  </si>
  <si>
    <t xml:space="preserve"> 마포구 용강동 70-2</t>
  </si>
  <si>
    <t xml:space="preserve"> 은평구 응암동 103-9</t>
  </si>
  <si>
    <t xml:space="preserve"> 마포구 합정동 363-30</t>
  </si>
  <si>
    <t xml:space="preserve"> 광진구 화양동 23-35</t>
  </si>
  <si>
    <t>02-1688-0359</t>
  </si>
  <si>
    <t xml:space="preserve"> 강동구 고덕2동 298</t>
  </si>
  <si>
    <t>(주)한국애니교육개발연구원</t>
  </si>
  <si>
    <t>02-3427-0876</t>
  </si>
  <si>
    <t>02-2254-4926</t>
  </si>
  <si>
    <t>재활용품 선별 및 가공</t>
  </si>
  <si>
    <t>02-2668-6655</t>
  </si>
  <si>
    <t>02-2264-5201</t>
  </si>
  <si>
    <t>070-7517-6208</t>
  </si>
  <si>
    <t>사랑을나누는도시락나눔사업</t>
  </si>
  <si>
    <t>070-4156-8644</t>
  </si>
  <si>
    <t>반디와트(종합문화/교육)</t>
  </si>
  <si>
    <t>070-7566-2828</t>
  </si>
  <si>
    <t>070-4060-1060</t>
  </si>
  <si>
    <t>02-2232-5749</t>
  </si>
  <si>
    <t>친환경 웰빙사업, 행사사업</t>
  </si>
  <si>
    <t>예술로 다(多)잡(JOB)다</t>
  </si>
  <si>
    <t>070-8894-5095</t>
  </si>
  <si>
    <t>070-8744-9199</t>
  </si>
  <si>
    <t>070-4256-0916</t>
  </si>
  <si>
    <t>070-8616-1710</t>
  </si>
  <si>
    <t xml:space="preserve">02-934-7711 </t>
  </si>
  <si>
    <t>070-8616-1562</t>
  </si>
  <si>
    <t>주식회사 곰아저씨에프앤비</t>
  </si>
  <si>
    <t>사회복지법인 다운회 아름다운</t>
  </si>
  <si>
    <t>사단법인 공공경영연구원</t>
  </si>
  <si>
    <t>사단법인 문화예술교육협회</t>
  </si>
  <si>
    <t>(사)한국아동국악교육협회</t>
  </si>
  <si>
    <t>사회적기업 노란들판 유한회사</t>
  </si>
  <si>
    <t>(사)청소년교육전략21</t>
  </si>
  <si>
    <t>사단법인 예술과마을네트워크</t>
  </si>
  <si>
    <t>㈜아시아공정무역네트워크</t>
  </si>
  <si>
    <t>02-2179-9108</t>
  </si>
  <si>
    <t>www.ikokak.org</t>
  </si>
  <si>
    <t>02-2234-4030</t>
  </si>
  <si>
    <t>02-3446-9597</t>
  </si>
  <si>
    <t>www.kccac.org</t>
  </si>
  <si>
    <t>02-2215-8028</t>
  </si>
  <si>
    <t>02-3665-3292</t>
  </si>
  <si>
    <t>www.iandu.kr</t>
  </si>
  <si>
    <t>02-2269-5529</t>
  </si>
  <si>
    <t>02-3661-3490</t>
  </si>
  <si>
    <t>02-2683-0914</t>
  </si>
  <si>
    <t>www.showl.co.kr</t>
  </si>
  <si>
    <t>www.심원테크.com</t>
  </si>
  <si>
    <t>02-2065-1592</t>
  </si>
  <si>
    <t>02-2069-0091</t>
  </si>
  <si>
    <t>02-3674-1002</t>
  </si>
  <si>
    <t>02-3667-3151</t>
  </si>
  <si>
    <t>(주)한국문화유산연구센터</t>
  </si>
  <si>
    <t>www.jsc.or.kr</t>
  </si>
  <si>
    <t>02-2272-0317</t>
  </si>
  <si>
    <t>atnkorea.com</t>
  </si>
  <si>
    <t>02)2231-2011</t>
  </si>
  <si>
    <t>www.sachoom.com</t>
  </si>
  <si>
    <t>02-2055-2995</t>
  </si>
  <si>
    <t>0505-251-1887</t>
  </si>
  <si>
    <t>02-2299-6653</t>
  </si>
  <si>
    <t>www.ynsa.or.kr</t>
  </si>
  <si>
    <t>02-2265-0864</t>
  </si>
  <si>
    <t>02-6008-7105</t>
  </si>
  <si>
    <t>02-2051-6694</t>
  </si>
  <si>
    <t>02-6365-1004</t>
  </si>
  <si>
    <t xml:space="preserve"> 노원구 월계동 320-4</t>
  </si>
  <si>
    <t>02-2235-2228</t>
  </si>
  <si>
    <t xml:space="preserve"> 성북구 삼선동2가 14</t>
  </si>
  <si>
    <t>농업회사법인 도시농부들㈜</t>
  </si>
  <si>
    <t>맞춤형 인지 학습 진로 코칭</t>
  </si>
  <si>
    <t xml:space="preserve">02-933-1887 </t>
  </si>
  <si>
    <t>070-8630-4983</t>
  </si>
  <si>
    <t>강북교육지원센터 도깨비</t>
  </si>
  <si>
    <t>나누는 재능 퍼지는 문화향기</t>
  </si>
  <si>
    <t>02-1577-8648</t>
  </si>
  <si>
    <t xml:space="preserve"> 마포구 대흥동 246 2층</t>
  </si>
  <si>
    <t>070-8832-4231</t>
  </si>
  <si>
    <t>0505-568-7788</t>
  </si>
  <si>
    <t xml:space="preserve"> 중랑구 신내동 572-1</t>
  </si>
  <si>
    <t xml:space="preserve"> 강서구 가양동 1466번지</t>
  </si>
  <si>
    <t xml:space="preserve"> 종로구 부암동 208-71</t>
  </si>
  <si>
    <t>010-3266-3369</t>
  </si>
  <si>
    <t>산림청 제2013-4호</t>
  </si>
  <si>
    <t>산림청 제2013-7호</t>
  </si>
  <si>
    <t>02-2065-2556</t>
  </si>
  <si>
    <t>070-8702-1061</t>
  </si>
  <si>
    <t>02-2203-9501</t>
  </si>
  <si>
    <t>070-7678-7870</t>
  </si>
  <si>
    <t>02-2038-8938</t>
  </si>
  <si>
    <t>02-2605-6089</t>
  </si>
  <si>
    <t>02-6053-8803</t>
  </si>
  <si>
    <t>070-8260-4327</t>
  </si>
  <si>
    <t>02-2111-0484</t>
  </si>
  <si>
    <t>02-3453-8919</t>
  </si>
  <si>
    <t>(사)청년여성문화원 작은혼례운동사업단</t>
  </si>
  <si>
    <t>용산구 한강로 3가 40-355</t>
  </si>
  <si>
    <t>금천구 가산디지털로1로 119</t>
  </si>
  <si>
    <t>관악구 행운동 1666-4 2층</t>
  </si>
  <si>
    <t>농업회사법인 주식회사 텃밭보급소</t>
  </si>
  <si>
    <t>한국이주여성연합회내 한사랑문화사업단</t>
  </si>
  <si>
    <t>사회복지법인 연꽃마을 청춘주먹밥</t>
  </si>
  <si>
    <t xml:space="preserve">의료생협운영, 취약계층 무료진료 </t>
  </si>
  <si>
    <t>www.assistar.org</t>
  </si>
  <si>
    <t>도봉구 도당로 13다길 3-29</t>
  </si>
  <si>
    <t xml:space="preserve"> 성북구 돌곶이로 122(장위동)</t>
  </si>
  <si>
    <t>www.acompany.asia</t>
  </si>
  <si>
    <t>영등포구 문래동3가 58-92</t>
  </si>
  <si>
    <t>은평구 역촌동 1-9 구산빌딩 2층</t>
  </si>
  <si>
    <t>문정동로데오상점가 진흥사업협동조합</t>
  </si>
  <si>
    <t>관악구 남부순환로 1427번지 3층</t>
  </si>
  <si>
    <t xml:space="preserve"> 웹접근성 인증마크발급, 컨설팅 </t>
  </si>
  <si>
    <t>www.nanumstore.com</t>
  </si>
  <si>
    <t>은평구 통일로 684, 21동 2층</t>
  </si>
  <si>
    <t xml:space="preserve"> 마포구 성산동 226-1 4층</t>
  </si>
  <si>
    <t xml:space="preserve"> 마포구 대흥동 251-1 4층</t>
  </si>
  <si>
    <t>www.inscare.or.kr</t>
  </si>
  <si>
    <t>성북구 동소문로 27 1 2층</t>
  </si>
  <si>
    <t>www.dreamgive.or.kr</t>
  </si>
  <si>
    <t>양천구 신월6동 563-1 2층</t>
  </si>
  <si>
    <t>낙각공예, 위생관리용역 및 소독사업</t>
  </si>
  <si>
    <t xml:space="preserve"> 중구 마른내로 126-1(오장동)</t>
  </si>
  <si>
    <t>인쇄, 인쇄임가공, 디자인,편집</t>
  </si>
  <si>
    <t>www.toadhousing.com</t>
  </si>
  <si>
    <t>노원구 한글비석로 444 405</t>
  </si>
  <si>
    <t xml:space="preserve"> 은평구 녹번동 86번지 1층</t>
  </si>
  <si>
    <t>노후주거지재생, 도시재생 마을사업</t>
  </si>
  <si>
    <t>사회복지법인 용산상희원 더좋은세상</t>
  </si>
  <si>
    <t>사회복지법인 기쁜우리월드 조이아</t>
  </si>
  <si>
    <t>취약계층(고령자)쿠키제조 및 판매</t>
  </si>
  <si>
    <t>급식, 케이터링, 카페, 교육</t>
  </si>
  <si>
    <t>정보격차 해소를 위한 PC보급</t>
  </si>
  <si>
    <t>스팀세차 및 차량내부향균서비스</t>
  </si>
  <si>
    <t>박물관체험놀이 기획 및 교육문화사업</t>
  </si>
  <si>
    <t>노인돌봄서비스,재가방문요양서비스</t>
  </si>
  <si>
    <t>자전거 나눔 및 판매, 수리사업</t>
  </si>
  <si>
    <t>www.e-work.or.kr/</t>
  </si>
  <si>
    <t>www.ymcakorea.org</t>
  </si>
  <si>
    <t>www.seoulpops.com</t>
  </si>
  <si>
    <t>www.tea-pot.co.kr</t>
  </si>
  <si>
    <t>www.youngsan.or.kr</t>
  </si>
  <si>
    <t>www.goodtravel.kr</t>
  </si>
  <si>
    <t>cooking.haja.net</t>
  </si>
  <si>
    <t xml:space="preserve">비영리 법인․단체 내 사업단 </t>
  </si>
  <si>
    <t>시각장애인 음악분야 일자리 창출사업</t>
  </si>
  <si>
    <t>사회복지법인 한빛재단 한빛효정</t>
  </si>
  <si>
    <t>실버패션사업, 실버패션모델사업 등</t>
  </si>
  <si>
    <t>www.bokjinara.or.kr</t>
  </si>
  <si>
    <t>행사기획, 연출 및 미디어컨텐츠제작</t>
  </si>
  <si>
    <t>http://www.kmif.org</t>
  </si>
  <si>
    <t>중증질환자 단체 지원과 일자리창출</t>
  </si>
  <si>
    <t>http://arteplay.net</t>
  </si>
  <si>
    <t>www.edu-money.co.kr</t>
  </si>
  <si>
    <t>사단법인 한국서도소리연구보존회</t>
  </si>
  <si>
    <t xml:space="preserve">커피제조, 제과제빵 판매사업 </t>
  </si>
  <si>
    <t>(주)엔터테인먼트 즐거움의 숲</t>
  </si>
  <si>
    <t xml:space="preserve"> 은평구 신사동 34-37 2층</t>
  </si>
  <si>
    <t>대한성공회유지재단 총알탄택배사업단</t>
  </si>
  <si>
    <t>세탁업, 장애인보호작업장 운영</t>
  </si>
  <si>
    <t>문화예술연구 사업 및 교육사업</t>
  </si>
  <si>
    <t>클래식음악교육 및 공연콘텐츠 개발</t>
  </si>
  <si>
    <t xml:space="preserve">전통떡 및 퓨전떡 제작 및 판매 </t>
  </si>
  <si>
    <t>재제조 토너카트리지 생산/판매</t>
  </si>
  <si>
    <t>위생관리 청소용역, 각종 대행 청소</t>
  </si>
  <si>
    <t>사회복지법인영산(영산LTC사업단)</t>
  </si>
  <si>
    <t>사단법인 한국장애인문화인쇄협회</t>
  </si>
  <si>
    <t>사회복지법인 노인낙원 효도사업단</t>
  </si>
  <si>
    <t>사단법인 청소년 흡연음주예방협회</t>
  </si>
  <si>
    <t>사단법인 열린북한 열린북한방송사업단</t>
  </si>
  <si>
    <t xml:space="preserve"> 종로구 창신동 148-1 301호</t>
  </si>
  <si>
    <t>(사)한국신체장애인복지회 인쇄사업장</t>
  </si>
  <si>
    <t>도시락 밑 밑반찬 등 제조, 납품</t>
  </si>
  <si>
    <t>커뮤니티디자인(문화예술콘텐츠)</t>
  </si>
  <si>
    <t>문화예술공연 및 교육, 공연기획</t>
  </si>
  <si>
    <t>영화, 영상제작 및 미디어 교육</t>
  </si>
  <si>
    <t>어둠속의 대화 전시 기획 및 운영</t>
  </si>
  <si>
    <t xml:space="preserve"> 동대문구 휘경동 269-7 4층</t>
  </si>
  <si>
    <t xml:space="preserve"> 노원구 상계동 389-583 2층</t>
  </si>
  <si>
    <t>02-318-3773</t>
  </si>
  <si>
    <t>02-771-6592</t>
  </si>
  <si>
    <t>02-872-6336</t>
  </si>
  <si>
    <t>인증 사회적기업</t>
  </si>
  <si>
    <t>(사)로컬푸드운동본부</t>
  </si>
  <si>
    <t>서울형 사회적기업</t>
  </si>
  <si>
    <t>사회적기업육성법</t>
  </si>
  <si>
    <t>1544-0725</t>
  </si>
  <si>
    <t>823-0077</t>
  </si>
  <si>
    <t>02-351-3599</t>
  </si>
  <si>
    <t>02-855-0370</t>
  </si>
  <si>
    <t>2247-0085</t>
  </si>
  <si>
    <t>02-394-4967</t>
  </si>
  <si>
    <t>02-393-5828</t>
  </si>
  <si>
    <t>02-387-0342</t>
  </si>
  <si>
    <t>02-921-7230</t>
  </si>
  <si>
    <t>02-372-0654</t>
  </si>
  <si>
    <t>주식회사 예스비투지</t>
  </si>
  <si>
    <t>02-394-1821</t>
  </si>
  <si>
    <t>02-938-9013</t>
  </si>
  <si>
    <t>주식회사 컴트리</t>
  </si>
  <si>
    <t>02-858-4582</t>
  </si>
  <si>
    <t>컴퓨터, 모니터 제조</t>
  </si>
  <si>
    <t>02-857-6744</t>
  </si>
  <si>
    <t>02-875-9965</t>
  </si>
  <si>
    <t>02-741-3378</t>
  </si>
  <si>
    <t>02-833-7955</t>
  </si>
  <si>
    <t>교육서비스 제공</t>
  </si>
  <si>
    <t>이야기 자원 발굴</t>
  </si>
  <si>
    <t>02-551-2145</t>
  </si>
  <si>
    <t>주식회사 플렉시큐리티</t>
  </si>
  <si>
    <t>02-454-1895</t>
  </si>
  <si>
    <t xml:space="preserve">주식회사방물단 </t>
  </si>
  <si>
    <t>놀자엔터테인먼트</t>
  </si>
  <si>
    <t>02-977-8200</t>
  </si>
  <si>
    <t>(주)인사랑케어</t>
  </si>
  <si>
    <t>양일용, 전한수</t>
  </si>
  <si>
    <t>제2013-123호</t>
  </si>
  <si>
    <t>02-868-8181</t>
  </si>
  <si>
    <t>se-am.co.kr</t>
  </si>
  <si>
    <t>제2013-124호</t>
  </si>
  <si>
    <t>02-867-0153</t>
  </si>
  <si>
    <t>02-383-2025</t>
  </si>
  <si>
    <t>02-359-2025</t>
  </si>
  <si>
    <t>제2013-184호</t>
  </si>
  <si>
    <t xml:space="preserve">식자재유통사업, </t>
  </si>
  <si>
    <t>제2013-125호</t>
  </si>
  <si>
    <t>02-831-2889</t>
  </si>
  <si>
    <t>제2013-185호</t>
  </si>
  <si>
    <t>극단 날으는자동차</t>
  </si>
  <si>
    <t>공연, 예술교육</t>
  </si>
  <si>
    <t>제2013-186호</t>
  </si>
  <si>
    <t>02-764-8092</t>
  </si>
  <si>
    <t>제2013-261호</t>
  </si>
  <si>
    <t>1644-7363</t>
  </si>
  <si>
    <t>02-334-0184</t>
  </si>
  <si>
    <t xml:space="preserve">(주)한신플러스케어 </t>
  </si>
  <si>
    <t>제2013-255호</t>
  </si>
  <si>
    <t>제2013-254호</t>
  </si>
  <si>
    <t>02-486-3598</t>
  </si>
  <si>
    <t>주식회사 이그린</t>
  </si>
  <si>
    <t>02-904-0990</t>
  </si>
  <si>
    <t>egrnnei.com</t>
  </si>
  <si>
    <t>02-992-0990</t>
  </si>
  <si>
    <t>주식회사 복지유니온</t>
  </si>
  <si>
    <t>02-457-2987</t>
  </si>
  <si>
    <t>제2013-252호</t>
  </si>
  <si>
    <t>제2013-251호</t>
  </si>
  <si>
    <t>제2013-249호</t>
  </si>
  <si>
    <t>제2013-248호</t>
  </si>
  <si>
    <t>02-996-5533</t>
  </si>
  <si>
    <t>02-486-3657</t>
  </si>
  <si>
    <t>제2013-247호</t>
  </si>
  <si>
    <t>02-777-8008</t>
  </si>
  <si>
    <t>제2013-246호</t>
  </si>
  <si>
    <t>제2013-245호</t>
  </si>
  <si>
    <t>02-715-8018</t>
  </si>
  <si>
    <t>02-868-8020</t>
  </si>
  <si>
    <t>제2013-244호</t>
  </si>
  <si>
    <t>02-851-7220</t>
  </si>
  <si>
    <t>제2013-243호</t>
  </si>
  <si>
    <t>02-858-7220</t>
  </si>
  <si>
    <t>어시스타 주식회사</t>
  </si>
  <si>
    <t>사회적 공간 디자인</t>
  </si>
  <si>
    <t>제2013-242호</t>
  </si>
  <si>
    <t>02-332-3246</t>
  </si>
  <si>
    <t>제2013-250호</t>
  </si>
  <si>
    <t>02-560-5147</t>
  </si>
  <si>
    <t>02-379-8984</t>
  </si>
  <si>
    <t>02-379-8986</t>
  </si>
  <si>
    <t>제2013-253호</t>
  </si>
  <si>
    <t>제2013-187호</t>
  </si>
  <si>
    <t>02-386-9949</t>
  </si>
  <si>
    <t>문홍기, 최재일</t>
  </si>
  <si>
    <t>㈜좋은기업 위드</t>
  </si>
  <si>
    <t>주식회사 달항아리</t>
  </si>
  <si>
    <t>착한잔치 좋은날</t>
  </si>
  <si>
    <t>주식회사 이음스토리</t>
  </si>
  <si>
    <t>강동구 고덕동 302</t>
  </si>
  <si>
    <t>식자재 유통사업</t>
  </si>
  <si>
    <t>행복을파는장사꾼</t>
  </si>
  <si>
    <t>02-383-4565</t>
  </si>
  <si>
    <t>02-383-7283</t>
  </si>
  <si>
    <t>02-761-0383</t>
  </si>
  <si>
    <t>이진희, 김정호</t>
  </si>
  <si>
    <t>제2014-028호</t>
  </si>
  <si>
    <t>제2014-027호</t>
  </si>
  <si>
    <t>제2014-029호</t>
  </si>
  <si>
    <t>주식회사 세림비엠씨</t>
  </si>
  <si>
    <t xml:space="preserve">㈜초등경제교육연구소 </t>
  </si>
  <si>
    <t>아이티희망나눔㈜</t>
  </si>
  <si>
    <t>유한책임회사 아토</t>
  </si>
  <si>
    <t>㈜레드스톤시스템</t>
  </si>
  <si>
    <t>㈜디자인교육개발원</t>
  </si>
  <si>
    <t>주식회사 피플앤컴</t>
  </si>
  <si>
    <t>하나소셜아트그룹㈜</t>
  </si>
  <si>
    <t>(사)한옥문화원</t>
  </si>
  <si>
    <t>㈜페어트레이드코리아</t>
  </si>
  <si>
    <t>㈜영화제작소 눈</t>
  </si>
  <si>
    <t>사단법인 빅이슈코리아</t>
  </si>
  <si>
    <t>법인으로 보는 단체</t>
  </si>
  <si>
    <t>사회서비스제공형</t>
  </si>
  <si>
    <t>㈜21세기자막단</t>
  </si>
  <si>
    <t>㈜세상을움직이는힘</t>
  </si>
  <si>
    <t>주식회사 에코그린팜</t>
  </si>
  <si>
    <t>㈜씨토크커뮤니케이션즈</t>
  </si>
  <si>
    <t>학교환경개선지원센터</t>
  </si>
  <si>
    <t>오가니제이션요리</t>
  </si>
  <si>
    <t>경계없는예술센터</t>
  </si>
  <si>
    <t>문화예술교육 더베프</t>
  </si>
  <si>
    <t>한국장애인국제예술단</t>
  </si>
  <si>
    <t>일상예술창작센터</t>
  </si>
  <si>
    <t>제2012-093호</t>
  </si>
  <si>
    <t>지하철택배(배송)</t>
  </si>
  <si>
    <t>주식회사 슈마나스</t>
  </si>
  <si>
    <t>변경사항(변경일)</t>
  </si>
  <si>
    <t>행복나래 주식회사</t>
  </si>
  <si>
    <t>(주)조은프로소싱</t>
  </si>
  <si>
    <t>02-990-1498</t>
  </si>
  <si>
    <t>02-954-7333</t>
  </si>
  <si>
    <t>도시락제조및 판매</t>
  </si>
  <si>
    <t>02-766-1115</t>
  </si>
  <si>
    <t>02-912-5516</t>
  </si>
  <si>
    <t>제2010-142호</t>
  </si>
  <si>
    <t>제2010-139호</t>
  </si>
  <si>
    <t>제2010-203호</t>
  </si>
  <si>
    <t>제2010-140호</t>
  </si>
  <si>
    <t>제2010-134호</t>
  </si>
  <si>
    <t>제2010-137호</t>
  </si>
  <si>
    <t>제2010-138호</t>
  </si>
  <si>
    <t>제2010-131호</t>
  </si>
  <si>
    <t>제2010-127호</t>
  </si>
  <si>
    <t>제2010-128호</t>
  </si>
  <si>
    <t>제2010-130호</t>
  </si>
  <si>
    <t>제2010-126호</t>
  </si>
  <si>
    <t>제2010-125호</t>
  </si>
  <si>
    <t>제2010-129호</t>
  </si>
  <si>
    <t>제2010-122호</t>
  </si>
  <si>
    <t>제2010-124호</t>
  </si>
  <si>
    <t>제2010-119호</t>
  </si>
  <si>
    <t>제2010-121호</t>
  </si>
  <si>
    <t>제2010-118호</t>
  </si>
  <si>
    <t>제2010-120호</t>
  </si>
  <si>
    <t>제2010-080호</t>
  </si>
  <si>
    <t>제2010-072호</t>
  </si>
  <si>
    <t>제2010-068호</t>
  </si>
  <si>
    <t>제2010-067호</t>
  </si>
  <si>
    <t>제2010-070호</t>
  </si>
  <si>
    <t>제2010-071호</t>
  </si>
  <si>
    <t>제2010-069호</t>
  </si>
  <si>
    <t>제2010-066호</t>
  </si>
  <si>
    <t>제2010-033호</t>
  </si>
  <si>
    <t>제2010-065호</t>
  </si>
  <si>
    <t>제2010-035호</t>
  </si>
  <si>
    <t>제2010-034호</t>
  </si>
  <si>
    <t>제2010-032호</t>
  </si>
  <si>
    <t>제2010-003호</t>
  </si>
  <si>
    <t>제2010-004호</t>
  </si>
  <si>
    <t>제2010-002호</t>
  </si>
  <si>
    <t>제2009-058호</t>
  </si>
  <si>
    <t>제2009-057호</t>
  </si>
  <si>
    <t>제2009-053호</t>
  </si>
  <si>
    <t>제2010-001호</t>
  </si>
  <si>
    <t>제2009-054호</t>
  </si>
  <si>
    <t>제2009-056호</t>
  </si>
  <si>
    <t>제2009-052호</t>
  </si>
  <si>
    <t>제2009-040호</t>
  </si>
  <si>
    <t>제2009-055호</t>
  </si>
  <si>
    <t>제2009-038호</t>
  </si>
  <si>
    <t>제2009-039호</t>
  </si>
  <si>
    <t>제2009-035호</t>
  </si>
  <si>
    <t>제2009-037호</t>
  </si>
  <si>
    <t>제2009-027호</t>
  </si>
  <si>
    <t>제2009-036호</t>
  </si>
  <si>
    <t>제2009-006호</t>
  </si>
  <si>
    <t>제2009-005호</t>
  </si>
  <si>
    <t>허상보, 남부원</t>
  </si>
  <si>
    <t>제2009-001호</t>
  </si>
  <si>
    <t>제2009-003호</t>
  </si>
  <si>
    <t>제2009-004호</t>
  </si>
  <si>
    <t>제2009-002호</t>
  </si>
  <si>
    <t>제2008-106호</t>
  </si>
  <si>
    <t>제2008-113호</t>
  </si>
  <si>
    <t>제2008-112호</t>
  </si>
  <si>
    <t>제2008-110호</t>
  </si>
  <si>
    <t>제2008-109호</t>
  </si>
  <si>
    <t>제2008-105호</t>
  </si>
  <si>
    <t>제2008-103호</t>
  </si>
  <si>
    <t>제2008-104호</t>
  </si>
  <si>
    <t>제2008-102호</t>
  </si>
  <si>
    <t>제2008-099호</t>
  </si>
  <si>
    <t>제2008-058호</t>
  </si>
  <si>
    <t>제2008-054호</t>
  </si>
  <si>
    <t>제2008-101호</t>
  </si>
  <si>
    <t>제2008-055호</t>
  </si>
  <si>
    <t>제2008-057호</t>
  </si>
  <si>
    <t>제2008-053호</t>
  </si>
  <si>
    <t>제2008-052호</t>
  </si>
  <si>
    <t>제2008-056호</t>
  </si>
  <si>
    <t>제2008-031호</t>
  </si>
  <si>
    <t>제2008-032호</t>
  </si>
  <si>
    <t>제2008-027호</t>
  </si>
  <si>
    <t>제2008-029호</t>
  </si>
  <si>
    <t>제2008-025호</t>
  </si>
  <si>
    <t>제2008-028호</t>
  </si>
  <si>
    <t>제2007-042호</t>
  </si>
  <si>
    <t>제2008-020호</t>
  </si>
  <si>
    <t>제2008-005호</t>
  </si>
  <si>
    <t>제2007-043호</t>
  </si>
  <si>
    <t>제2007-038호</t>
  </si>
  <si>
    <t>제2007-037호</t>
  </si>
  <si>
    <t>김현미, 박주홍</t>
  </si>
  <si>
    <t>제2007-041호</t>
  </si>
  <si>
    <t>제2007-040호</t>
  </si>
  <si>
    <t>제2007-027호</t>
  </si>
  <si>
    <t>제2007-030호</t>
  </si>
  <si>
    <t>제2007-024호</t>
  </si>
  <si>
    <t>제2007-001호</t>
  </si>
  <si>
    <t>제2007-002호</t>
  </si>
  <si>
    <t>주식회사 래그랜느</t>
  </si>
  <si>
    <t>www.kwbc.kr</t>
  </si>
  <si>
    <t>한국복지방송(주)</t>
  </si>
  <si>
    <t>02-816-1676</t>
  </si>
  <si>
    <t>02-797-5877</t>
  </si>
  <si>
    <t>02-797-5858</t>
  </si>
  <si>
    <t>02-763-6055</t>
  </si>
  <si>
    <t>02-466-8282</t>
  </si>
  <si>
    <t>주식회사 극단아리랑</t>
  </si>
  <si>
    <t>02-766-3389</t>
  </si>
  <si>
    <t>02-762-3988</t>
  </si>
  <si>
    <t>02-313-7567</t>
  </si>
  <si>
    <t>02-338-2608</t>
  </si>
  <si>
    <t>우리아이친환경상품㈜</t>
  </si>
  <si>
    <t>02-473-0559</t>
  </si>
  <si>
    <t>02-323-4576</t>
  </si>
  <si>
    <t>02-452-3112</t>
  </si>
  <si>
    <t>(주)동춘서커스진흥원</t>
  </si>
  <si>
    <t>02-583-9979</t>
  </si>
  <si>
    <t>02-875-6763</t>
  </si>
  <si>
    <t>02-875-6765</t>
  </si>
  <si>
    <t>02-337-2856</t>
  </si>
  <si>
    <t>02-374-6091</t>
  </si>
  <si>
    <t>02-337-2870</t>
  </si>
  <si>
    <t>02-812-0966</t>
  </si>
  <si>
    <t>다문화 전통공연</t>
  </si>
  <si>
    <t>주식회사 아이부키</t>
  </si>
  <si>
    <t>원두판매, 카페운영</t>
  </si>
  <si>
    <t>로컬푸드 파머스마켓</t>
  </si>
  <si>
    <t>제2011-113호</t>
  </si>
  <si>
    <t>제2011-121호</t>
  </si>
  <si>
    <t>제2011-116호</t>
  </si>
  <si>
    <t>제2011-119호</t>
  </si>
  <si>
    <t>제2011-115호</t>
  </si>
  <si>
    <t>제2011-118호</t>
  </si>
  <si>
    <t>제2011-114호</t>
  </si>
  <si>
    <t>제2011-112호</t>
  </si>
  <si>
    <t>제2011-087호</t>
  </si>
  <si>
    <t>제2011-117호</t>
  </si>
  <si>
    <t>㈜푸른환경코리아</t>
  </si>
  <si>
    <t>제2011-120호</t>
  </si>
  <si>
    <t>제2011-125호</t>
  </si>
  <si>
    <t>(재)다솜이재단</t>
  </si>
  <si>
    <t>제2011-123호</t>
  </si>
  <si>
    <t>제2011-122호</t>
  </si>
  <si>
    <t>㈜우리가만드는미래</t>
  </si>
  <si>
    <t>(재)아름다운가게</t>
  </si>
  <si>
    <t>(재)행복한나눔</t>
  </si>
  <si>
    <t>주식회사 나눔사회</t>
  </si>
  <si>
    <t>(재)민족의학연구원</t>
  </si>
  <si>
    <t>(주)나눔공동체</t>
  </si>
  <si>
    <t>사단법인우리사랑복지원</t>
  </si>
  <si>
    <t>주식회사나눔의일터</t>
  </si>
  <si>
    <t>(사)한국이에이피협회</t>
  </si>
  <si>
    <t>주식회사성동돌봄센터</t>
  </si>
  <si>
    <t>제2011-111호</t>
  </si>
  <si>
    <t>제2011-088호</t>
  </si>
  <si>
    <t>제2011-090호</t>
  </si>
  <si>
    <t>제2011-110호</t>
  </si>
  <si>
    <t>제2011-089호</t>
  </si>
  <si>
    <t>제2011-086호</t>
  </si>
  <si>
    <t>제2011-008호</t>
  </si>
  <si>
    <t>제2011-076호</t>
  </si>
  <si>
    <t>제2011-062호</t>
  </si>
  <si>
    <t>제2011-067호</t>
  </si>
  <si>
    <t>제2011-074호</t>
  </si>
  <si>
    <t>제2011-042호</t>
  </si>
  <si>
    <t>제2011-060호</t>
  </si>
  <si>
    <t>제2011-040호</t>
  </si>
  <si>
    <t>제2011-059호</t>
  </si>
  <si>
    <t>제2011-039호</t>
  </si>
  <si>
    <t>제2011-041호</t>
  </si>
  <si>
    <t>제2011-029호</t>
  </si>
  <si>
    <t>제2011-037호</t>
  </si>
  <si>
    <t>제2011-033호</t>
  </si>
  <si>
    <t>제2011-038호</t>
  </si>
  <si>
    <t>제2011-028호</t>
  </si>
  <si>
    <t>제2011-032호</t>
  </si>
  <si>
    <t>제2011-027호</t>
  </si>
  <si>
    <t>제2011-010호</t>
  </si>
  <si>
    <t>제2010-136호</t>
  </si>
  <si>
    <t>제2011-009호</t>
  </si>
  <si>
    <t>제2011-026호</t>
  </si>
  <si>
    <t>(주)에코준컴퍼니</t>
  </si>
  <si>
    <t>씨에스씨푸드 주식회사</t>
  </si>
  <si>
    <t>(주)그린플러스연합</t>
  </si>
  <si>
    <t>(사)아시아교류협회</t>
  </si>
  <si>
    <t>(주)글로벌지엔씨</t>
  </si>
  <si>
    <t>02-720-7137</t>
  </si>
  <si>
    <t>주식회사 아츠리퍼블릭</t>
  </si>
  <si>
    <t>(주)연우와함께</t>
  </si>
  <si>
    <t>주식회사 리필센터</t>
  </si>
  <si>
    <t>코이안(KoIAN)</t>
  </si>
  <si>
    <t>02-578-4124</t>
  </si>
  <si>
    <t>02-774-8889</t>
  </si>
  <si>
    <t>02-533-5431</t>
  </si>
  <si>
    <t>02-985-7472</t>
  </si>
  <si>
    <t>02-467-8373</t>
  </si>
  <si>
    <t>02-989-2209</t>
  </si>
  <si>
    <t>02-561-3637</t>
  </si>
  <si>
    <t>(사)장애인노동진흥회</t>
  </si>
  <si>
    <t>02-911-5511</t>
  </si>
  <si>
    <t>02-445-0916</t>
  </si>
  <si>
    <t>02-445-0919</t>
  </si>
  <si>
    <t>02-545-3569</t>
  </si>
  <si>
    <t>교육 및 공간 서비스</t>
  </si>
  <si>
    <t>02-396-9534</t>
  </si>
  <si>
    <t>02-391-9631</t>
  </si>
  <si>
    <t>제2013-034호</t>
  </si>
  <si>
    <t>제2013-010호</t>
  </si>
  <si>
    <t>02-322-4960</t>
  </si>
  <si>
    <t>공부방, 문학교실</t>
  </si>
  <si>
    <t>사단법인 희망네트워크</t>
  </si>
  <si>
    <t>제2013-009호</t>
  </si>
  <si>
    <t>02-547-3061</t>
  </si>
  <si>
    <t>극단광대무변 주식회사</t>
  </si>
  <si>
    <t>제2013-008호</t>
  </si>
  <si>
    <t>02-324-7339</t>
  </si>
  <si>
    <t>제2013-007호</t>
  </si>
  <si>
    <t>제2013-006호</t>
  </si>
  <si>
    <t>제2013-005호</t>
  </si>
  <si>
    <t>02-508-0993</t>
  </si>
  <si>
    <t>인문학 교육, 행사</t>
  </si>
  <si>
    <t>제2013-004호</t>
  </si>
  <si>
    <t>02-355-7920</t>
  </si>
  <si>
    <t>02-355-7990</t>
  </si>
  <si>
    <t>제2013-003호</t>
  </si>
  <si>
    <t>02-785-0514</t>
  </si>
  <si>
    <t>02-782-0514</t>
  </si>
  <si>
    <t>문화행사, 문화교육</t>
  </si>
  <si>
    <t>제2013-002호</t>
  </si>
  <si>
    <t>일촌나눔하우징주식회사</t>
  </si>
  <si>
    <t>제2013-001호</t>
  </si>
  <si>
    <t>02-540-5651</t>
  </si>
  <si>
    <t>02-540-5650</t>
  </si>
  <si>
    <t>제2012-101호</t>
  </si>
  <si>
    <t>02-323-2257</t>
  </si>
  <si>
    <t>제2012-100호</t>
  </si>
  <si>
    <t>02-862-7810</t>
  </si>
  <si>
    <t>02-865-2587</t>
  </si>
  <si>
    <t>역사사회문화교육</t>
  </si>
  <si>
    <t>아하!열린교육센터</t>
  </si>
  <si>
    <t>제2012-099호</t>
  </si>
  <si>
    <t>02-723-2330</t>
  </si>
  <si>
    <t>02-720-2330</t>
  </si>
  <si>
    <t>제2012-098호</t>
  </si>
  <si>
    <t>02-529-1345</t>
  </si>
  <si>
    <t>제2012-097호</t>
  </si>
  <si>
    <t>제2012-096호</t>
  </si>
  <si>
    <t>제2012-095호</t>
  </si>
  <si>
    <t>02-932-4413</t>
  </si>
  <si>
    <t>02-932-4411</t>
  </si>
  <si>
    <t>제2012-094호</t>
  </si>
  <si>
    <t>02-764-1236</t>
  </si>
  <si>
    <t>㈜ 온성드림에프앤비</t>
  </si>
  <si>
    <t>제2012-092호</t>
  </si>
  <si>
    <t>02-376-4598</t>
  </si>
  <si>
    <t>사단법인 캔파운데이션</t>
  </si>
  <si>
    <t>장애인문화예술 판</t>
  </si>
  <si>
    <t>주식회사 놀이나무</t>
  </si>
  <si>
    <t>㈜ 아주건강한속삭임</t>
  </si>
  <si>
    <t>02-900-8760</t>
  </si>
  <si>
    <t>02-900-8788</t>
  </si>
  <si>
    <t>02-355-7988</t>
  </si>
  <si>
    <t>02-717-2342</t>
  </si>
  <si>
    <t>02-964-0561</t>
  </si>
  <si>
    <t>02-523-1714</t>
  </si>
  <si>
    <t>02-355-2513</t>
  </si>
  <si>
    <t>02-478-7775</t>
  </si>
  <si>
    <t>02-416-6070</t>
  </si>
  <si>
    <t>02-472-0533</t>
  </si>
  <si>
    <t>02-468-2300</t>
  </si>
  <si>
    <t>02-995-5444</t>
  </si>
  <si>
    <t>02-400-1633</t>
  </si>
  <si>
    <t>6339-5949</t>
  </si>
  <si>
    <t>02-355-3324</t>
  </si>
  <si>
    <t>909-6222</t>
  </si>
  <si>
    <t>02-470-3647</t>
  </si>
  <si>
    <t>02-441-9561</t>
  </si>
  <si>
    <t>02-410-6912</t>
  </si>
  <si>
    <t>02-411-0327</t>
  </si>
  <si>
    <t>02-409-3031</t>
  </si>
  <si>
    <t>02-859-6357</t>
  </si>
  <si>
    <t>02-322-4515</t>
  </si>
  <si>
    <t>02-812-6487</t>
  </si>
  <si>
    <t>02-337-6112</t>
  </si>
  <si>
    <t>02-736-3399</t>
  </si>
  <si>
    <t>02-713-0116</t>
  </si>
  <si>
    <t>02-773-4561</t>
  </si>
  <si>
    <t>02-752-3698</t>
  </si>
  <si>
    <t>사회적목적실현유형</t>
  </si>
  <si>
    <t>㈜리브가앤컴퍼니</t>
  </si>
  <si>
    <t>전국녹색가게운동협의회</t>
  </si>
  <si>
    <t>(주)동광어패럴</t>
  </si>
  <si>
    <t>주식회사 스마일화원</t>
  </si>
  <si>
    <t>02-558-9027</t>
  </si>
  <si>
    <t>2011.10.1</t>
  </si>
  <si>
    <t>2011년 제6차</t>
  </si>
  <si>
    <t>모두조아시스템주식회사</t>
  </si>
  <si>
    <t>인사랑 주식회사</t>
  </si>
  <si>
    <t>주식회사 나눔인</t>
  </si>
  <si>
    <t>주식회사 돈워리컴퍼니</t>
  </si>
  <si>
    <t>주식회사 이컴마넷</t>
  </si>
  <si>
    <t>(사)밝은 청소년</t>
  </si>
  <si>
    <t>주식회사 디자인 갖춤</t>
  </si>
  <si>
    <t>주식회사 프럼에이</t>
  </si>
  <si>
    <t>주식회사 한지문화</t>
  </si>
  <si>
    <t>2011.5.30</t>
  </si>
  <si>
    <t>2011년 제5차</t>
  </si>
  <si>
    <t>(사복)우성재단</t>
  </si>
  <si>
    <t>제2013-071호</t>
  </si>
  <si>
    <t>제2013-070호</t>
  </si>
  <si>
    <t>제2013-069호</t>
  </si>
  <si>
    <t>제2013-068호</t>
  </si>
  <si>
    <t>제2013-067호</t>
  </si>
  <si>
    <t>제2013-066호</t>
  </si>
  <si>
    <t>사랑의 반찬공장</t>
  </si>
  <si>
    <t>(주)이로인터내셔날</t>
  </si>
  <si>
    <t>02-499-3900</t>
  </si>
  <si>
    <t>농업회사법인 달비채</t>
  </si>
  <si>
    <t>02-518-7721</t>
  </si>
  <si>
    <t>02-712-5724</t>
  </si>
  <si>
    <t>(주)참 행복한세상</t>
  </si>
  <si>
    <t>02-336-0509</t>
  </si>
  <si>
    <t>02-719-6304</t>
  </si>
  <si>
    <t>02-723-8274</t>
  </si>
  <si>
    <t>청소년이 행복한 세상</t>
  </si>
  <si>
    <t>02-355-1533</t>
  </si>
  <si>
    <t>(주)오방놀이터</t>
  </si>
  <si>
    <t>02-337-7661</t>
  </si>
  <si>
    <t>아이야, 엄마랑 놀자</t>
  </si>
  <si>
    <t>02-995-7998</t>
  </si>
  <si>
    <t>아름다운 국수가게</t>
  </si>
  <si>
    <t>02-338-4938</t>
  </si>
  <si>
    <t>02-769-1537</t>
  </si>
  <si>
    <t>02-756-6915</t>
  </si>
  <si>
    <t>02-730-7179</t>
  </si>
  <si>
    <t>02-906-5025</t>
  </si>
  <si>
    <t>주식회사 쇼에듀</t>
  </si>
  <si>
    <t>02-952-1165</t>
  </si>
  <si>
    <t>주식회사 식물농장</t>
  </si>
  <si>
    <t>02-373-3070</t>
  </si>
  <si>
    <t>313-9176</t>
  </si>
  <si>
    <t>주식회사 마이크임팩트</t>
  </si>
  <si>
    <t>02-936-9370</t>
  </si>
  <si>
    <t>02-451-5004</t>
  </si>
  <si>
    <t>나누미패션주식회사</t>
  </si>
  <si>
    <t>(주)카페도란도란</t>
  </si>
  <si>
    <t>02-932-0010</t>
  </si>
  <si>
    <t>02-572-5506</t>
  </si>
  <si>
    <t>2275-1071</t>
  </si>
  <si>
    <t>함께하는 해피체험㈜</t>
  </si>
  <si>
    <t>02-987-5614</t>
  </si>
  <si>
    <t>02-456-2294</t>
  </si>
  <si>
    <t>02-548-5458</t>
  </si>
  <si>
    <t>02-852-4002</t>
  </si>
  <si>
    <t>(주)트리플래닛</t>
  </si>
  <si>
    <t>02-512-2492</t>
  </si>
  <si>
    <t>02-460-2336</t>
  </si>
  <si>
    <t>출소자일자리 제공</t>
  </si>
  <si>
    <t>에코맘 환경 사업</t>
  </si>
  <si>
    <t xml:space="preserve"> 양천구 오목로 41</t>
  </si>
  <si>
    <t xml:space="preserve"> 중구 정동 3번지</t>
  </si>
  <si>
    <t>민법상 법인∙조합</t>
  </si>
  <si>
    <t>공간 재활용프로그램</t>
  </si>
  <si>
    <t>㈜글로벌미디어테크</t>
  </si>
  <si>
    <t>㈜오요리 아시아</t>
  </si>
  <si>
    <t>제2010-143호</t>
  </si>
  <si>
    <t>청소년문화체육진흥센터</t>
  </si>
  <si>
    <t>사단법인 서경뮤직스쿨</t>
  </si>
  <si>
    <t>02-335-7789</t>
  </si>
  <si>
    <t>주식회사 동네목수</t>
  </si>
  <si>
    <t>㈜에스이엔티소프트</t>
  </si>
  <si>
    <t>소프트웨어 테스팅</t>
  </si>
  <si>
    <t>타악기강습, 음악치료</t>
  </si>
  <si>
    <t>주식회사 태경정보통신</t>
  </si>
  <si>
    <t>02-747-5504</t>
  </si>
  <si>
    <t>배리어프리영화 제작</t>
  </si>
  <si>
    <t>㈜좋은이웃엔터테인먼트</t>
  </si>
  <si>
    <t>02-832-5449</t>
  </si>
  <si>
    <t>㈜향기로운 외식세상</t>
  </si>
  <si>
    <t>장애인직업능력개발</t>
  </si>
  <si>
    <t xml:space="preserve">사회서비스제공형  </t>
  </si>
  <si>
    <t>신해자원 주식회사</t>
  </si>
  <si>
    <t>문화, 예술교육</t>
  </si>
  <si>
    <t>노인운동프로그램 공급</t>
  </si>
  <si>
    <t>(주)아름다운 배움</t>
  </si>
  <si>
    <t>민법상법인․조합</t>
  </si>
  <si>
    <t>㈜매직피쉬 프로덕션</t>
  </si>
  <si>
    <t>교육 및 경영컨설팅</t>
  </si>
  <si>
    <t>주식회사 마음의숲</t>
  </si>
  <si>
    <t>핸드백 등 잡화제조</t>
  </si>
  <si>
    <t>희망음식나눔사업</t>
  </si>
  <si>
    <t>㈜세상을 움직이는 힘</t>
  </si>
  <si>
    <t>제2013-036호</t>
  </si>
  <si>
    <t>지역형 예비사회적기업</t>
  </si>
  <si>
    <t>제2013-040호</t>
  </si>
  <si>
    <t>제2013-037호</t>
  </si>
  <si>
    <t>제2013-039호</t>
  </si>
  <si>
    <t>제2012-070호</t>
  </si>
  <si>
    <t>제2012-071호</t>
  </si>
  <si>
    <t>제2013-035호</t>
  </si>
  <si>
    <t>제2013-038호</t>
  </si>
  <si>
    <t>제2012-072호</t>
  </si>
  <si>
    <t>제2012-069호</t>
  </si>
  <si>
    <t>제2012-066호</t>
  </si>
  <si>
    <t>제2012-044호</t>
  </si>
  <si>
    <t>제2012-068호</t>
  </si>
  <si>
    <t>제2012-003호</t>
  </si>
  <si>
    <t>제2012-067호</t>
  </si>
  <si>
    <t>제2012-021호</t>
  </si>
  <si>
    <t>제2012-022호</t>
  </si>
  <si>
    <t>제2012-018호</t>
  </si>
  <si>
    <t>제2012-002호</t>
  </si>
  <si>
    <t>제2012-005호</t>
  </si>
  <si>
    <t>제2010-208호</t>
  </si>
  <si>
    <t>제2010-209호</t>
  </si>
  <si>
    <t>제2012-001호</t>
  </si>
  <si>
    <t>제2012-004호</t>
  </si>
  <si>
    <t>제2011-124호</t>
  </si>
  <si>
    <t>제2010-202호</t>
  </si>
  <si>
    <t>02-303-5838</t>
  </si>
  <si>
    <t>02-720-2057</t>
  </si>
  <si>
    <t>02-458-2982</t>
  </si>
  <si>
    <t>02-937-5362</t>
  </si>
  <si>
    <t>02-739-7950</t>
  </si>
  <si>
    <t>02-322-5518</t>
  </si>
  <si>
    <t>02-473-2303</t>
  </si>
  <si>
    <t>02-775-7673</t>
  </si>
  <si>
    <t>02-352-2059</t>
  </si>
  <si>
    <t>02-455-3391</t>
  </si>
  <si>
    <t>02-852-3650</t>
  </si>
  <si>
    <t>02-849-2150</t>
  </si>
  <si>
    <t>02-887-1120</t>
  </si>
  <si>
    <t>02-723-2349</t>
  </si>
  <si>
    <t>02-355-7989</t>
  </si>
  <si>
    <t>02-469-9102</t>
  </si>
  <si>
    <t>02-932-9389</t>
  </si>
  <si>
    <t>02-517-8199</t>
  </si>
  <si>
    <t>02-322-3159</t>
  </si>
  <si>
    <t>02-741-7451</t>
  </si>
  <si>
    <t>02-822-1912</t>
  </si>
  <si>
    <t>02-598-2356</t>
  </si>
  <si>
    <t>02-869-2795</t>
  </si>
  <si>
    <t>02-764-0915</t>
  </si>
  <si>
    <t>02-761-2748</t>
  </si>
  <si>
    <t>02-982-5037</t>
  </si>
  <si>
    <t>02-859-8209</t>
  </si>
  <si>
    <t>02-974-2951</t>
  </si>
  <si>
    <t>02-821-0282</t>
  </si>
  <si>
    <t>02-730-0525</t>
  </si>
  <si>
    <t>02-863-3030</t>
  </si>
  <si>
    <t>(주)지성에프시</t>
  </si>
  <si>
    <t>02-736-0001</t>
  </si>
  <si>
    <t>02-747-0350</t>
  </si>
  <si>
    <t>주식회사 백산로지스</t>
  </si>
  <si>
    <t>한국입체교육정보원</t>
  </si>
  <si>
    <t>(주)금천아이엔</t>
  </si>
  <si>
    <t>(주)우리한복아카데미</t>
  </si>
  <si>
    <t>(사) 몸짓과소리</t>
  </si>
  <si>
    <t>(주)프레시플라워</t>
  </si>
  <si>
    <t>사단법인 쏘스미래연</t>
  </si>
  <si>
    <t>장애인보장구클린사업</t>
  </si>
  <si>
    <t>(주)프라임서비스</t>
  </si>
  <si>
    <t>IT희망나눔(주)</t>
  </si>
  <si>
    <t>(주)문예콘서트</t>
  </si>
  <si>
    <t>02-324-2607</t>
  </si>
  <si>
    <t>02-473-0558</t>
  </si>
  <si>
    <t>1588-3989</t>
  </si>
  <si>
    <t>02-823-2230</t>
  </si>
  <si>
    <t>02-713-0863</t>
  </si>
  <si>
    <t>02-438-2605</t>
  </si>
  <si>
    <t>02-582-1416</t>
  </si>
  <si>
    <t>02-459-8860</t>
  </si>
  <si>
    <t>02-743-3319</t>
  </si>
  <si>
    <t>02-874-9295</t>
  </si>
  <si>
    <t>02-702-3366</t>
  </si>
  <si>
    <t>02-521-5956</t>
  </si>
  <si>
    <t>02-922-5962</t>
  </si>
  <si>
    <t>02-706-3991</t>
  </si>
  <si>
    <t>02-447-2289</t>
  </si>
  <si>
    <t>02-446-6867</t>
  </si>
  <si>
    <t>02-739-3842</t>
  </si>
  <si>
    <t>02-766-7660</t>
  </si>
  <si>
    <t>02-336-3767</t>
  </si>
  <si>
    <t>02-745-4208</t>
  </si>
  <si>
    <t>02-889-7470</t>
  </si>
  <si>
    <t>02-465-5591</t>
  </si>
  <si>
    <t>02-875-9744</t>
  </si>
  <si>
    <t>02-701-9071</t>
  </si>
  <si>
    <t>02-588-0974</t>
  </si>
  <si>
    <t>02-525-0111</t>
  </si>
  <si>
    <t>02-971-1767</t>
  </si>
  <si>
    <t>02-335-7710</t>
  </si>
  <si>
    <t>02-325-8150</t>
  </si>
  <si>
    <t>02-462-7770</t>
  </si>
  <si>
    <t>02-451-6000</t>
  </si>
  <si>
    <t>02-558-0081</t>
  </si>
  <si>
    <t>02-549-1887</t>
  </si>
  <si>
    <t>02-943-4433</t>
  </si>
  <si>
    <t>02-913-3525</t>
  </si>
  <si>
    <t>02-720-7307</t>
  </si>
  <si>
    <t>02-747-1388</t>
  </si>
  <si>
    <t>02-868-6854</t>
  </si>
  <si>
    <t>02-332-2010</t>
  </si>
  <si>
    <t>02-741-3581</t>
  </si>
  <si>
    <t>02-313-3641</t>
  </si>
  <si>
    <t>02-462-3399</t>
  </si>
  <si>
    <t>02-325-8553</t>
  </si>
  <si>
    <t>02-593-8760</t>
  </si>
  <si>
    <t>02-989-3148</t>
  </si>
  <si>
    <t>02-986-7474</t>
  </si>
  <si>
    <t>02-744-1365</t>
  </si>
  <si>
    <t>02-461-8373</t>
  </si>
  <si>
    <t>02-308-5838</t>
  </si>
  <si>
    <t>02-565-3857</t>
  </si>
  <si>
    <t>730-2058</t>
  </si>
  <si>
    <t>02-458-2981</t>
  </si>
  <si>
    <t>02-745-9028</t>
  </si>
  <si>
    <t>02-815-1922</t>
  </si>
  <si>
    <t>02-856-0517</t>
  </si>
  <si>
    <t>02-775-7670</t>
  </si>
  <si>
    <t>02-475-0518</t>
  </si>
  <si>
    <t>741-7441</t>
  </si>
  <si>
    <t>739-7944</t>
  </si>
  <si>
    <t>2232-3515</t>
  </si>
  <si>
    <t>02-736-5233</t>
  </si>
  <si>
    <t>02-880-0850</t>
  </si>
  <si>
    <t>932-9383</t>
  </si>
  <si>
    <t>02-764-0990</t>
  </si>
  <si>
    <t>1544-1880</t>
  </si>
  <si>
    <t>02-848-2150</t>
  </si>
  <si>
    <t>02-469-9101</t>
  </si>
  <si>
    <t>02-356-2121</t>
  </si>
  <si>
    <t>02-332-8823</t>
  </si>
  <si>
    <t>02-455-3353</t>
  </si>
  <si>
    <t>02-868-8381</t>
  </si>
  <si>
    <t>02-826-0282</t>
  </si>
  <si>
    <t>02-761-2588</t>
  </si>
  <si>
    <t>02-857-8209</t>
  </si>
  <si>
    <t>02-863-9966</t>
  </si>
  <si>
    <t>02-985-3609</t>
  </si>
  <si>
    <t>02-974-2950</t>
  </si>
  <si>
    <t>베이커리, 카페 등</t>
  </si>
  <si>
    <t xml:space="preserve">집수리, 인테리어 </t>
  </si>
  <si>
    <t>방과후학교 사업</t>
  </si>
  <si>
    <t>출판, 기획, 인쇄</t>
  </si>
  <si>
    <t>인테리어, 리모델링</t>
  </si>
  <si>
    <t>농어촌 빈집 주인찾기</t>
  </si>
  <si>
    <t>댄스뮤지컬 사춤 공연</t>
  </si>
  <si>
    <t>노인재가요양사업</t>
  </si>
  <si>
    <t>94개</t>
  </si>
  <si>
    <t>오화균</t>
  </si>
  <si>
    <t>지정일</t>
  </si>
  <si>
    <t>최희도</t>
  </si>
  <si>
    <t>전경숙</t>
  </si>
  <si>
    <t>최회광</t>
  </si>
  <si>
    <t>이영호</t>
  </si>
  <si>
    <t>이정옥</t>
  </si>
  <si>
    <t>박주연</t>
  </si>
  <si>
    <t>장미정</t>
  </si>
  <si>
    <t>강기영</t>
  </si>
  <si>
    <t>이명수</t>
  </si>
  <si>
    <t>윤한숙</t>
  </si>
  <si>
    <t>조계숙</t>
  </si>
  <si>
    <t>임정희</t>
  </si>
  <si>
    <t>정윤주</t>
  </si>
  <si>
    <t>박정이</t>
  </si>
  <si>
    <t>김혁</t>
  </si>
  <si>
    <t>김환수</t>
  </si>
  <si>
    <t>서정원</t>
  </si>
  <si>
    <t>오정표</t>
  </si>
  <si>
    <t>최강지</t>
  </si>
  <si>
    <t>김영관</t>
  </si>
  <si>
    <t>신정화</t>
  </si>
  <si>
    <t>윤용인</t>
  </si>
  <si>
    <t>이수진</t>
  </si>
  <si>
    <t>최중민</t>
  </si>
  <si>
    <t>김성수</t>
  </si>
  <si>
    <t>안종배</t>
  </si>
  <si>
    <t>박정욱</t>
  </si>
  <si>
    <t>김경원</t>
  </si>
  <si>
    <t>백성칠</t>
  </si>
  <si>
    <t>박정아</t>
  </si>
  <si>
    <t>이홍권</t>
  </si>
  <si>
    <t>이준서</t>
  </si>
  <si>
    <t>박수형</t>
  </si>
  <si>
    <t>박금옥</t>
  </si>
  <si>
    <t>김영근</t>
  </si>
  <si>
    <t>김은복</t>
  </si>
  <si>
    <t>최윤라</t>
  </si>
  <si>
    <t>김종익</t>
  </si>
  <si>
    <t>조정익</t>
  </si>
  <si>
    <t>도현명</t>
  </si>
  <si>
    <t>허신명</t>
  </si>
  <si>
    <t>이경숙</t>
  </si>
  <si>
    <t>김범진</t>
  </si>
  <si>
    <t>노춘월</t>
  </si>
  <si>
    <t>오상운</t>
  </si>
  <si>
    <t>이지호</t>
  </si>
  <si>
    <t>서진구</t>
  </si>
  <si>
    <t>송옥숙</t>
  </si>
  <si>
    <t>유선종</t>
  </si>
  <si>
    <t>전숙</t>
  </si>
  <si>
    <t>이근봉</t>
  </si>
  <si>
    <t>신왕수</t>
  </si>
  <si>
    <t>신사경</t>
  </si>
  <si>
    <t>국영진</t>
  </si>
  <si>
    <t>이현아</t>
  </si>
  <si>
    <t>임재길</t>
  </si>
  <si>
    <t>조동희</t>
  </si>
  <si>
    <t>허정숙</t>
  </si>
  <si>
    <t>김세호</t>
  </si>
  <si>
    <t>송명세</t>
  </si>
  <si>
    <t>이명춘</t>
  </si>
  <si>
    <t>권영재</t>
  </si>
  <si>
    <t>추인호</t>
  </si>
  <si>
    <t>박종우</t>
  </si>
  <si>
    <t>김형수</t>
  </si>
  <si>
    <t>박성희</t>
  </si>
  <si>
    <t>정국용</t>
  </si>
  <si>
    <t>장복자</t>
  </si>
  <si>
    <t>정해두</t>
  </si>
  <si>
    <t>분야</t>
  </si>
  <si>
    <t>송영흠</t>
  </si>
  <si>
    <t>조종옥</t>
  </si>
  <si>
    <t>김선태</t>
  </si>
  <si>
    <t>김성경</t>
  </si>
  <si>
    <t>박흥식</t>
  </si>
  <si>
    <t>이금복</t>
  </si>
  <si>
    <t>황금희</t>
  </si>
  <si>
    <t>박성구</t>
  </si>
  <si>
    <t>구순자</t>
  </si>
  <si>
    <t>이윤형</t>
  </si>
  <si>
    <t>이동현</t>
  </si>
  <si>
    <t>송경용</t>
  </si>
  <si>
    <t>안용섭</t>
  </si>
  <si>
    <t>정석구</t>
  </si>
  <si>
    <t>김현국</t>
  </si>
  <si>
    <t>안광범</t>
  </si>
  <si>
    <t>김점숙</t>
  </si>
  <si>
    <t>이용국</t>
  </si>
  <si>
    <t>문경수</t>
  </si>
  <si>
    <t>신용식</t>
  </si>
  <si>
    <t>김한성</t>
  </si>
  <si>
    <t>유점화</t>
  </si>
  <si>
    <t>정명옥</t>
  </si>
  <si>
    <t>이범재</t>
  </si>
  <si>
    <t>안연정</t>
  </si>
  <si>
    <t>오성화</t>
  </si>
  <si>
    <t>최광식</t>
  </si>
  <si>
    <t>석재연</t>
  </si>
  <si>
    <t>김한수</t>
  </si>
  <si>
    <t>탁문돈</t>
  </si>
  <si>
    <t>윤종필</t>
  </si>
  <si>
    <t>김형아</t>
  </si>
  <si>
    <t>송영희</t>
  </si>
  <si>
    <t>이욱희</t>
  </si>
  <si>
    <t>김미선</t>
  </si>
  <si>
    <t>이상환</t>
  </si>
  <si>
    <t>문 화</t>
  </si>
  <si>
    <t>이창환</t>
  </si>
  <si>
    <t>㈜송지</t>
  </si>
  <si>
    <t>김순덕</t>
  </si>
  <si>
    <t>박미현</t>
  </si>
  <si>
    <t>여재훈</t>
  </si>
  <si>
    <t>김현호</t>
  </si>
  <si>
    <t>박찬근</t>
  </si>
  <si>
    <t>하병오</t>
  </si>
  <si>
    <t>성부현</t>
  </si>
  <si>
    <t>하종철</t>
  </si>
  <si>
    <t>김기정</t>
  </si>
  <si>
    <t>장윤식</t>
  </si>
  <si>
    <t>-</t>
  </si>
  <si>
    <t>임수임</t>
  </si>
  <si>
    <t>박지은</t>
  </si>
  <si>
    <t>차재경</t>
  </si>
  <si>
    <t>민앵</t>
  </si>
  <si>
    <t>육종수</t>
  </si>
  <si>
    <t>서울형</t>
  </si>
  <si>
    <t>유승환</t>
  </si>
  <si>
    <t>소계</t>
  </si>
  <si>
    <t>서동효</t>
  </si>
  <si>
    <t>선효진</t>
  </si>
  <si>
    <t>김영수</t>
  </si>
  <si>
    <t>이숙영</t>
  </si>
  <si>
    <t>조인숙</t>
  </si>
  <si>
    <t>최자웅</t>
  </si>
  <si>
    <t>권승후</t>
  </si>
  <si>
    <t>이주원</t>
  </si>
  <si>
    <t>신정희</t>
  </si>
  <si>
    <t>정문섭</t>
  </si>
  <si>
    <t>박현경</t>
  </si>
  <si>
    <t>송정아</t>
  </si>
  <si>
    <t>허미호</t>
  </si>
  <si>
    <t>김대율</t>
  </si>
  <si>
    <t>김주홍</t>
  </si>
  <si>
    <t>정행건</t>
  </si>
  <si>
    <t>김명규</t>
  </si>
  <si>
    <t>허찬영</t>
  </si>
  <si>
    <t>전명우</t>
  </si>
  <si>
    <t>정진규</t>
  </si>
  <si>
    <t>전하상</t>
  </si>
  <si>
    <t>유경자</t>
  </si>
  <si>
    <t>합계</t>
  </si>
  <si>
    <t>환 경</t>
  </si>
  <si>
    <t>이범렬</t>
  </si>
  <si>
    <t>강대성</t>
  </si>
  <si>
    <t>기 타</t>
  </si>
  <si>
    <t>복 지</t>
  </si>
  <si>
    <t>김영연</t>
  </si>
  <si>
    <t>교 육</t>
  </si>
  <si>
    <t>유호천</t>
  </si>
  <si>
    <t>고성진</t>
  </si>
  <si>
    <t>총계</t>
  </si>
  <si>
    <t>배충일</t>
  </si>
  <si>
    <t>지 정</t>
  </si>
  <si>
    <t>이정훈</t>
  </si>
  <si>
    <t>운 영</t>
  </si>
  <si>
    <t>유시영</t>
  </si>
  <si>
    <t>천재현</t>
  </si>
  <si>
    <t>김상균</t>
  </si>
  <si>
    <t>최재석</t>
  </si>
  <si>
    <t>김수진</t>
  </si>
  <si>
    <t>남상오</t>
  </si>
  <si>
    <t>황용구</t>
  </si>
  <si>
    <t>고영재</t>
  </si>
  <si>
    <t>정금자</t>
  </si>
  <si>
    <t>이영희</t>
  </si>
  <si>
    <t>조순옥</t>
  </si>
  <si>
    <t>이미경</t>
  </si>
  <si>
    <t>복지</t>
  </si>
  <si>
    <t>서지령</t>
  </si>
  <si>
    <t>고원형</t>
  </si>
  <si>
    <t>이경아</t>
  </si>
  <si>
    <t>윤대성</t>
  </si>
  <si>
    <t>부준석</t>
  </si>
  <si>
    <t>장은희</t>
  </si>
  <si>
    <t>김용성</t>
  </si>
  <si>
    <t>김민정</t>
  </si>
  <si>
    <t>안철환</t>
  </si>
  <si>
    <t>신봉렬</t>
  </si>
  <si>
    <t>김국환</t>
  </si>
  <si>
    <t>이성희</t>
  </si>
  <si>
    <t>김기도</t>
  </si>
  <si>
    <t>김경한</t>
  </si>
  <si>
    <t>홍주선</t>
  </si>
  <si>
    <t>이종덕</t>
  </si>
  <si>
    <t>박종춘</t>
  </si>
  <si>
    <t>박학용</t>
  </si>
  <si>
    <t>김한승</t>
  </si>
  <si>
    <t>황기용</t>
  </si>
  <si>
    <t>노영래</t>
  </si>
  <si>
    <t>서원홍</t>
  </si>
  <si>
    <t>이상권</t>
  </si>
  <si>
    <t>최강종</t>
  </si>
  <si>
    <t>육근해</t>
  </si>
  <si>
    <t>안상선</t>
  </si>
  <si>
    <t>신만수</t>
  </si>
  <si>
    <t>제윤경</t>
  </si>
  <si>
    <t>노만희</t>
  </si>
  <si>
    <t>문정열</t>
  </si>
  <si>
    <t>김서진</t>
  </si>
  <si>
    <t>인쇄업</t>
  </si>
  <si>
    <t>공유식</t>
  </si>
  <si>
    <t>유해근</t>
  </si>
  <si>
    <t>도명식</t>
  </si>
  <si>
    <t>최상덕</t>
  </si>
  <si>
    <t>박진</t>
  </si>
  <si>
    <t>김정희</t>
  </si>
  <si>
    <t>백재현</t>
  </si>
  <si>
    <t>민동세</t>
  </si>
  <si>
    <t>최영남</t>
  </si>
  <si>
    <t>황상익</t>
  </si>
  <si>
    <t>홍명희</t>
  </si>
  <si>
    <t>문화</t>
  </si>
  <si>
    <t>홍용학</t>
  </si>
  <si>
    <t>김남두</t>
  </si>
  <si>
    <t>티팟㈜</t>
  </si>
  <si>
    <t>㈜쇼엘</t>
  </si>
  <si>
    <t>김현훈</t>
  </si>
  <si>
    <t>팩스</t>
  </si>
  <si>
    <t>정은선</t>
  </si>
  <si>
    <t>권오홍</t>
  </si>
  <si>
    <t>백미선</t>
  </si>
  <si>
    <t>황정애</t>
  </si>
  <si>
    <t>김윤태</t>
  </si>
  <si>
    <t>이동근</t>
  </si>
  <si>
    <t>김해성</t>
  </si>
  <si>
    <t>조주연</t>
  </si>
  <si>
    <t>김인선</t>
  </si>
  <si>
    <t>안재웅</t>
  </si>
  <si>
    <t>송파구 충민로33 T-3085</t>
  </si>
  <si>
    <t xml:space="preserve"> 양천구 월정로 41(신월동,2층)</t>
  </si>
  <si>
    <t>www.bearbetter.net</t>
  </si>
  <si>
    <t>관악구 남부순환로1427, 3층</t>
  </si>
  <si>
    <t>㈜추억을파는극장(㈜허리우드극장)</t>
  </si>
  <si>
    <t>(사)나섬공동체외국인지원사업단</t>
  </si>
  <si>
    <t>한국YMCA전국연맹YMCA서울아가야</t>
  </si>
  <si>
    <t>(사)한국씨니어연합노인복지센터</t>
  </si>
  <si>
    <t>성공회 푸드뱅크'이바지'사업단</t>
  </si>
  <si>
    <t>공존산하행복도시락노원점(사랑의손맛)</t>
  </si>
  <si>
    <t>사회복지법인행복창조행복지킴이사업단</t>
  </si>
  <si>
    <t>출소자를 위한 마케팅, 창업지원사업</t>
  </si>
  <si>
    <t>(사)장애우권익문제연구소리드릭</t>
  </si>
  <si>
    <t>www.cohousing.or.kr</t>
  </si>
  <si>
    <t>www.jgocare.co.kr</t>
  </si>
  <si>
    <t>www.ecodress.net</t>
  </si>
  <si>
    <t>www.norizzang.org</t>
  </si>
  <si>
    <t>www.seoulfringe.net</t>
  </si>
  <si>
    <t>www.koreasm.or.kr</t>
  </si>
  <si>
    <t>www.solaseodo.com</t>
  </si>
  <si>
    <t>사회복지법인 엔젤스헤이븐 누야하우스</t>
  </si>
  <si>
    <t>www.gibbun.or.kr</t>
  </si>
  <si>
    <t xml:space="preserve"> 성동구 마장로 35길 68,305</t>
  </si>
  <si>
    <t>www.junglip.or.kr</t>
  </si>
  <si>
    <t>http://orgdot.co.kr</t>
  </si>
  <si>
    <t>www.officemecca.com</t>
  </si>
  <si>
    <t>www.egloan.co.kr</t>
  </si>
  <si>
    <t>www.rstone.co.kr</t>
  </si>
  <si>
    <t>www,gungstory.com</t>
  </si>
  <si>
    <t>www.yclove.or.kr</t>
  </si>
  <si>
    <t>www.museumplay.com</t>
  </si>
  <si>
    <t>www.cafetimor.com</t>
  </si>
  <si>
    <t xml:space="preserve"> 영등포구 대림로 76(대림동)</t>
  </si>
  <si>
    <t>www.noljaa.co.kr</t>
  </si>
  <si>
    <t>www.akademie.co.kr</t>
  </si>
  <si>
    <t>www.cscfood.co.kr</t>
  </si>
  <si>
    <t>www.circus.co.kr</t>
  </si>
  <si>
    <t>www.chungmil.co.kr</t>
  </si>
  <si>
    <t>www.wuriai.co.kr</t>
  </si>
  <si>
    <t>www.songji.co.kr</t>
  </si>
  <si>
    <t>www.nanumcare.or.kr</t>
  </si>
  <si>
    <t>사단법인 다솜 다솜장애인재활시설</t>
  </si>
  <si>
    <t>샘플북, 종이상자, 바인더 제조</t>
  </si>
  <si>
    <t>식생모듈 제조판매, 광고서비스</t>
  </si>
  <si>
    <t>다문화극장 및 다문화극단 운영</t>
  </si>
  <si>
    <t>도매 및 상품중개업 운수관련 서비스</t>
  </si>
  <si>
    <t>공정무역 및 공정무역제품 판매 유통</t>
  </si>
  <si>
    <t>전통시장 스마트 모바일 관광수첩</t>
  </si>
  <si>
    <t>농업회사법인 강동도시농부 주식회사</t>
  </si>
  <si>
    <t>가구의 제작 판매 및 제작교육</t>
  </si>
  <si>
    <t>음악교육프로그램(방과후학교) 운영</t>
  </si>
  <si>
    <t>친환경 기능성 콩나물 생산∙유통</t>
  </si>
  <si>
    <t xml:space="preserve"> 관악구 남부순환로 1427 2층</t>
  </si>
  <si>
    <t xml:space="preserve"> 성북구 삼선동1가 294-2 </t>
  </si>
  <si>
    <t xml:space="preserve"> 강동구 둔촌동 517-6호 1층 </t>
  </si>
  <si>
    <t xml:space="preserve"> 영등포구 당산동2가 47-4</t>
  </si>
  <si>
    <t xml:space="preserve"> 광진구 광장동 244-24 B층</t>
  </si>
  <si>
    <t xml:space="preserve"> 성북구 장월로 175-1(장위동)</t>
  </si>
  <si>
    <t xml:space="preserve"> 마포구 서교동 481-2 태복빌딩</t>
  </si>
  <si>
    <t xml:space="preserve"> 종로구 종로6가 121-1 3층</t>
  </si>
  <si>
    <t xml:space="preserve"> 은평구 갈현로 3길(신사동)</t>
  </si>
  <si>
    <t xml:space="preserve"> 노원구 상계2동 407-24 2층</t>
  </si>
  <si>
    <t xml:space="preserve"> 종로구 안국동 175-56번지</t>
  </si>
  <si>
    <t xml:space="preserve"> 서대문구 연희동 120-25</t>
  </si>
  <si>
    <t xml:space="preserve"> 영등포구 당산동 173-34</t>
  </si>
  <si>
    <t xml:space="preserve"> 동대문구 휘경1동 194-83</t>
  </si>
  <si>
    <t xml:space="preserve"> 종로구 낙원동 284-6 4층</t>
  </si>
  <si>
    <t xml:space="preserve"> 강북구 삼양로77길 38(수유동)</t>
  </si>
  <si>
    <t xml:space="preserve"> 성북구 보문로 29길 42-2</t>
  </si>
  <si>
    <t xml:space="preserve"> 서대문구 창천동 18-29 9층</t>
  </si>
  <si>
    <t xml:space="preserve"> 종로구 적선동 20번지 4층</t>
  </si>
  <si>
    <t xml:space="preserve"> 마포구 성산2동 515-19</t>
  </si>
  <si>
    <t xml:space="preserve"> 구로구 고척동 148-2 1층</t>
  </si>
  <si>
    <t xml:space="preserve"> 관악구 봉천동 148-145</t>
  </si>
  <si>
    <t xml:space="preserve"> 마포구 서교동 466-3번지 3층</t>
  </si>
  <si>
    <t xml:space="preserve"> 성북구 성북동 46-26 2층</t>
  </si>
  <si>
    <t xml:space="preserve"> 송파구 마천동 128-113 3층</t>
  </si>
  <si>
    <t xml:space="preserve"> 용산구 한강로3가 1-1 617호</t>
  </si>
  <si>
    <t xml:space="preserve"> 구로구 부일로1나길 38(온수동)</t>
  </si>
  <si>
    <t xml:space="preserve"> 마포구 서교동 330-8번지 2층</t>
  </si>
  <si>
    <t xml:space="preserve"> 종로구 동숭4길 28(동숭동)</t>
  </si>
  <si>
    <t xml:space="preserve"> 강남구 논현로28길 53(도곡동)</t>
  </si>
  <si>
    <t xml:space="preserve"> 종로구 삼일대로 461(경운동)</t>
  </si>
  <si>
    <t xml:space="preserve"> 영등포구 양산로 96(당산로2가)</t>
  </si>
  <si>
    <t xml:space="preserve"> 강남구 일원동 644-2 지층</t>
  </si>
  <si>
    <t xml:space="preserve"> 도봉구 도봉동 622-76호</t>
  </si>
  <si>
    <t>물물교환 자원순환매장 녹색가게운영</t>
  </si>
  <si>
    <t>여성인력개발인프라를 활용한 복합까페</t>
  </si>
  <si>
    <t>청소년을 위한 공연과 교육사업</t>
  </si>
  <si>
    <t>한복문화강사 육성 및 한복문화 사업</t>
  </si>
  <si>
    <t>원두커피배달 및 바리스타 교육</t>
  </si>
  <si>
    <t>장애 아동의 음악치료 교육사업</t>
  </si>
  <si>
    <t>소셜 댓글 모듈 운영 및 모니터링</t>
  </si>
  <si>
    <t>조경용 야생화 생산, 판매 사업</t>
  </si>
  <si>
    <t>IT방문교육 및 IT사업, 가구공방</t>
  </si>
  <si>
    <t>책을 노래로 읽어주는 도서관밴드</t>
  </si>
  <si>
    <t>대학로 소극장 오페라 페스티벌</t>
  </si>
  <si>
    <t>자기주도학습법 및 진로교육, 상담</t>
  </si>
  <si>
    <t>친환경 농업 및 도시 로컬푸드 제공</t>
  </si>
  <si>
    <t>한지 사랑과 노령층 일자리 창출</t>
  </si>
  <si>
    <t xml:space="preserve"> 은평구 증산동 218-25 지하</t>
  </si>
  <si>
    <t xml:space="preserve"> 서초구 서초동 1434-10</t>
  </si>
  <si>
    <t xml:space="preserve"> 성동구 성수동1가 156-1693</t>
  </si>
  <si>
    <t xml:space="preserve"> 마포구 마포동 311-1번지 2층</t>
  </si>
  <si>
    <t xml:space="preserve"> 은평구 갈현동 463-6 1층</t>
  </si>
  <si>
    <t xml:space="preserve"> 종로구 혜화동 10-18 지층</t>
  </si>
  <si>
    <t xml:space="preserve"> 서대문구 대현동27-37  3층</t>
  </si>
  <si>
    <t xml:space="preserve"> 중구 신당동 80-35 1층 </t>
  </si>
  <si>
    <t xml:space="preserve"> 노원구 상계동 111-340</t>
  </si>
  <si>
    <t xml:space="preserve"> 동대문구 전농동 493-2 2층</t>
  </si>
  <si>
    <t xml:space="preserve"> 강북구 수유1동 56-14 2층</t>
  </si>
  <si>
    <t xml:space="preserve"> 은평구 응암동 397-294 2층</t>
  </si>
  <si>
    <t>사회복지법인 삼성농아원 삼성떡프린스</t>
  </si>
  <si>
    <t>사단법인 한국종이접기 저작권 협회</t>
  </si>
  <si>
    <t>사단법인)철도지하철예술진흥연구원</t>
  </si>
  <si>
    <t>영등포구 신길3동 225-30 1층</t>
  </si>
  <si>
    <t>사회복지법인 나누리 장애인보호작업장</t>
  </si>
  <si>
    <t xml:space="preserve"> 중구 퇴계로31길 5(필동1가)</t>
  </si>
  <si>
    <t>전국여성농민회총연합 언니네텃밭</t>
  </si>
  <si>
    <t>www.arirangv.co.kr</t>
  </si>
  <si>
    <t>식품(떡) 가공 및 제조, 유통</t>
  </si>
  <si>
    <t>www.bidulgijip.com</t>
  </si>
  <si>
    <t>농수산물판매유통, 떡 제조 등</t>
  </si>
  <si>
    <t>전통국악공연, 워크숍 및 교육사업</t>
  </si>
  <si>
    <t>www.noreummachi.com</t>
  </si>
  <si>
    <t>집수리 사업, 에너지효율개선사업</t>
  </si>
  <si>
    <t xml:space="preserve">창작뮤지컬, 합창단, 음악공연 </t>
  </si>
  <si>
    <t>인쇄 및 MRO제품 생산, 판매</t>
  </si>
  <si>
    <t>극단, 공연제작, 영화기획제작</t>
  </si>
  <si>
    <t>www.headflow.net</t>
  </si>
  <si>
    <t>www.legsgraines.org</t>
  </si>
  <si>
    <t>커피전문점 운영 및 프렌차이즈 사업</t>
  </si>
  <si>
    <t>www.onbaro.co.kr</t>
  </si>
  <si>
    <t>www.gillfood.co.kr</t>
  </si>
  <si>
    <t xml:space="preserve"> 성동구 천호대로 362(용답동)</t>
  </si>
  <si>
    <t xml:space="preserve"> 광진구 능동로 53(자양동,2층)</t>
  </si>
  <si>
    <t>관악구 남부순환로 152길 24</t>
  </si>
  <si>
    <t>복사용지, 사무용기기, 토너 등</t>
  </si>
  <si>
    <t>노원구 공릉동 598-23, 1층</t>
  </si>
  <si>
    <t>강남구 영동대로 511 702</t>
  </si>
  <si>
    <t>송파구 백제고분로36가길 21</t>
  </si>
  <si>
    <t>영등포구 여의서로 43 1309</t>
  </si>
  <si>
    <t>www.wheelcpad.or.kr</t>
  </si>
  <si>
    <t>www.ddprince.com</t>
  </si>
  <si>
    <t>주거위생환경개선(홈위생케어)사업</t>
  </si>
  <si>
    <t>실내건축, 건축공사, 가스시설시공업</t>
  </si>
  <si>
    <t>www.happy-school.org</t>
  </si>
  <si>
    <t>http:///we-tutbat.org</t>
  </si>
  <si>
    <t>www.designmylove.com</t>
  </si>
  <si>
    <t>blog.naver.com/nulpurm</t>
  </si>
  <si>
    <t>www.newseniorlife.co.kr</t>
  </si>
  <si>
    <t>www.can-foundation.org</t>
  </si>
  <si>
    <t>www.wkworks2011.co.kr</t>
  </si>
  <si>
    <t>www.classiccinema.co.kr</t>
  </si>
  <si>
    <t>www.healthcoop.or.kr</t>
  </si>
  <si>
    <t>http://www.nasom.or.kr</t>
  </si>
  <si>
    <t>http://www.hieap.net</t>
  </si>
  <si>
    <t>www.dolbom.friend.co.kr</t>
  </si>
  <si>
    <t>www.welovecare.co.kr</t>
  </si>
  <si>
    <t>www.silverutopia.com</t>
  </si>
  <si>
    <t>www.hanbitarts.co.kr</t>
  </si>
  <si>
    <t>www.fortunecooky.co.kr</t>
  </si>
  <si>
    <t>http://www.medcoop.org</t>
  </si>
  <si>
    <t>http://www.yes21.org</t>
  </si>
  <si>
    <t>http://www.yeson.or.kr</t>
  </si>
  <si>
    <t>www.freemarket.or.kr</t>
  </si>
  <si>
    <t>http://www.headami.com</t>
  </si>
  <si>
    <t>http://yoojasalon.net</t>
  </si>
  <si>
    <t>http://lotuscoop.com</t>
  </si>
  <si>
    <t>cafe.daum.net/senoon</t>
  </si>
  <si>
    <t>storyflower.haja.net</t>
  </si>
  <si>
    <t>(사)장애인생산품판매지원협회인쇄사업소</t>
  </si>
  <si>
    <t>지역및 전통문화 활성화,기부문화 활성화</t>
  </si>
  <si>
    <t>장애인고용 쿠키,빵 제조납품 및 카페운영</t>
  </si>
  <si>
    <t>청소년 진로/리더십교육 및 청소년 멘토링</t>
  </si>
  <si>
    <t>취약계층 농·식품 생산물 유통판로 개척</t>
  </si>
  <si>
    <t>순환임대주택과 빈집을 활용한 마을재생사업</t>
  </si>
  <si>
    <t>취약계층(고령자)고용을 통한 음식점 운영</t>
  </si>
  <si>
    <t>청소년생활체육지도자 양성 및 에이전시 사업</t>
  </si>
  <si>
    <t>문화취약지역에서 사회복지형 개봉영화관 운영</t>
  </si>
  <si>
    <t xml:space="preserve"> 용산구 청파동2가 120-34 2층</t>
  </si>
  <si>
    <t xml:space="preserve"> 동대문구 한천로 229  2층(전농동)</t>
  </si>
  <si>
    <t xml:space="preserve"> 서대문구 인왕시장길18, 105(홍제동)</t>
  </si>
  <si>
    <t xml:space="preserve"> 마포구 성산동 639-10, 1층 </t>
  </si>
  <si>
    <t xml:space="preserve"> 강남구 삼성2동 116-6 401호 </t>
  </si>
  <si>
    <t xml:space="preserve"> 마포구 토정로3길 16, 1층(합정동)</t>
  </si>
  <si>
    <t xml:space="preserve"> 서대문구 창천동 62-15 창천빌딩 5층</t>
  </si>
  <si>
    <t xml:space="preserve"> 구로구 구로동 414-20번지 2층</t>
  </si>
  <si>
    <t xml:space="preserve"> 동작구 상도로30길(상도동, 2층)</t>
  </si>
  <si>
    <t xml:space="preserve">  서울소재 사회적기업 지정 및 운영 현황</t>
  </si>
  <si>
    <t xml:space="preserve"> 마포구 성미산로 160(연남동,5층)</t>
  </si>
  <si>
    <t xml:space="preserve"> 영등포구 영신로 200(영등포동7가)</t>
  </si>
  <si>
    <t>http://www.seetalk.net</t>
  </si>
  <si>
    <t>(사)한국장애인이워크협회 일자리사업장</t>
  </si>
  <si>
    <t>사단법인 한국뇌성마비복지회 꿈을일구는마을</t>
  </si>
  <si>
    <t>www.dduckzziny.co.kr</t>
  </si>
  <si>
    <t xml:space="preserve">cafe.daum.net/ahaclass </t>
  </si>
  <si>
    <t>뮤지컬 교육 및 공연, 진로멘토링교육 등</t>
  </si>
  <si>
    <t>舊(주)좋은세상베이커리(13.7.24)</t>
  </si>
  <si>
    <t>www.happynarae.co.kr</t>
  </si>
  <si>
    <t xml:space="preserve"> 종로구 자하문로1길 10-4(통인동)</t>
  </si>
  <si>
    <t xml:space="preserve"> 영등포구 문래2가 60-3 대철빌딩 2층</t>
  </si>
  <si>
    <t xml:space="preserve"> 마포구 성미산로 26길 29(연남동)</t>
  </si>
  <si>
    <t xml:space="preserve"> 중구 신당동 247-8 태화빌딩 1층</t>
  </si>
  <si>
    <t xml:space="preserve"> 중구 서애로5길 12-17(필동3가)</t>
  </si>
  <si>
    <t xml:space="preserve"> 강서구 화곡6동 958-12 화곡빌딩3층</t>
  </si>
  <si>
    <t xml:space="preserve"> 중랑구 상봉동 74 한국프라우드 103호</t>
  </si>
  <si>
    <t xml:space="preserve"> 마포구 서교동 464-60 세선회관 3층</t>
  </si>
  <si>
    <t xml:space="preserve"> 광진구 능동로4길 61(자양동,2층)</t>
  </si>
  <si>
    <t xml:space="preserve"> 성북구 동소문로 272(하월곡동, 5층)</t>
  </si>
  <si>
    <t xml:space="preserve"> 마포구 대흥동 30-3 마포아트센터 내</t>
  </si>
  <si>
    <t xml:space="preserve"> 중구 흥인동 131 충무아트홀 B1</t>
  </si>
  <si>
    <t xml:space="preserve"> 은평구 갈현로 11길 30(구산동)</t>
  </si>
  <si>
    <t xml:space="preserve"> 강동구 풍성로 146(성내동, 5층)</t>
  </si>
  <si>
    <t xml:space="preserve"> 서대문구 남가좌동 337-22 1층</t>
  </si>
  <si>
    <t xml:space="preserve"> 관악구 행운1길 13(봉천동, 2층)</t>
  </si>
  <si>
    <t xml:space="preserve"> 마포구 동교로 212-7, 비1(동교동)</t>
  </si>
  <si>
    <t xml:space="preserve"> 영등포구  영신로37길 1(당산동1가)</t>
  </si>
  <si>
    <t xml:space="preserve"> 영등포구 문래동3가 54-46 302호</t>
  </si>
  <si>
    <t xml:space="preserve"> 강남구 개포등 1245 동흥빌딩 302호</t>
  </si>
  <si>
    <t xml:space="preserve"> 강남구 삼성동 159 아셈타워 B1-07</t>
  </si>
  <si>
    <t>스마트폰과 웹을 활용한 나무심기 활성화사업</t>
  </si>
  <si>
    <t>꽃과 나눔 - 아임 해피 플로리스트 맘</t>
  </si>
  <si>
    <t>청소사업을 통한 저소득계층 일자리제공</t>
  </si>
  <si>
    <t>사회적기업 및 기업가 대상 지원서비스</t>
  </si>
  <si>
    <t>중소기업내 환경개선 및 취약계층 일자리제공</t>
  </si>
  <si>
    <t>재활용 등 재료활용 제품 제작 및 판매</t>
  </si>
  <si>
    <t>클린UCC제작 및 소셜미디어 교육사업</t>
  </si>
  <si>
    <t>중구 필동로 35-20 2층(필동 3가)</t>
  </si>
  <si>
    <t>마포구 성산로6길 21번지 1층(서교동)</t>
  </si>
  <si>
    <t>영등포구 문래동2가 57-4 201호</t>
  </si>
  <si>
    <t>관악구 납부순환로 1427, 3층(신림동)</t>
  </si>
  <si>
    <t xml:space="preserve"> 관악구 남부순환로 1427 3층(신림동)</t>
  </si>
  <si>
    <t>서초구 방배로 240(방배동, 1층)</t>
  </si>
  <si>
    <t xml:space="preserve">강동구 암사동 동양 덱스빌 2층 216호 </t>
  </si>
  <si>
    <t>구로구 개봉로 15길 8(개봉동, 2층)</t>
  </si>
  <si>
    <t>강남구 논현로8길 25 송정빌딩 101호</t>
  </si>
  <si>
    <t>은평구 역촌동 44-29 청암빌딩 5층</t>
  </si>
  <si>
    <t>양천구 목동동로81 8층 소셜인큐베이팅센터</t>
  </si>
  <si>
    <t>서대문구 이화여대길 79(대현동, 6층)</t>
  </si>
  <si>
    <t>마포구 마포대로 4나길 46 107호</t>
  </si>
  <si>
    <t>마포구 와우산로15길 28, 2층(서교동)</t>
  </si>
  <si>
    <t>관악구 남부순환로 1427(신림동, 2층)</t>
  </si>
  <si>
    <t>사회복지법인 행복복지재단 가람장애인인쇄공방</t>
  </si>
  <si>
    <t>서울시 영등포구 영등포동 423-37</t>
  </si>
  <si>
    <t xml:space="preserve"> 중구 동호로 15길 64(퍼시픽빌딩2층)</t>
  </si>
  <si>
    <t>송파구 신천로11 한신오피스텔 1417호</t>
  </si>
  <si>
    <t>www.gardenproject.co.kr</t>
  </si>
  <si>
    <t>관악구 낙성대역16길 13, 1층(인헌동)</t>
  </si>
  <si>
    <t>cafe.naver.com/yemane</t>
  </si>
  <si>
    <t xml:space="preserve"> 동대문구 천호대로 38(신설동,2층)</t>
  </si>
  <si>
    <t>모금플랫폼 운영을 통한 취약계층 지원</t>
  </si>
  <si>
    <t>사업경영 관리자문, 인력공급 및 고용알선</t>
  </si>
  <si>
    <t>종로구 삼일대로 461 1-2-408</t>
  </si>
  <si>
    <t>광진구 자양동 뚝섬로 36길 9,5층</t>
  </si>
  <si>
    <t>www.good-peoples.co.kr</t>
  </si>
  <si>
    <t>goldenriver.nehard.kr</t>
  </si>
  <si>
    <t xml:space="preserve"> 노원구 동일로 1351(상계동,3층)</t>
  </si>
  <si>
    <t xml:space="preserve"> 용산구 한강대로 373-1 (동자동)</t>
  </si>
  <si>
    <t xml:space="preserve"> 용산구 이촌로 1 (한강로3가,505호)</t>
  </si>
  <si>
    <t xml:space="preserve"> 서대문구 연희로 251 (연희동, 2층)</t>
  </si>
  <si>
    <t>www.well-union.or.kr</t>
  </si>
  <si>
    <t>중고자전거 도소매, 자전거수리 도소매</t>
  </si>
  <si>
    <t>간병, 실버용품판매,  케어교육 및 상담</t>
  </si>
  <si>
    <t>결식아동 무료급식사업 및 기타 유료사업</t>
  </si>
  <si>
    <t>장애아동 대상 재활기구 대여 및 판매</t>
  </si>
  <si>
    <t>서울프린지페스티벌, 취약계층지원사업 등</t>
  </si>
  <si>
    <t>과실청 생산, 판매 및 포장임가공 사업</t>
  </si>
  <si>
    <t>클래식오케스트라를 통한 사회정서 함양사업</t>
  </si>
  <si>
    <t>장애인극단 운영 및 장애인문화예술웹진 제공</t>
  </si>
  <si>
    <t>간병사업, 간병인 취업알선, 산후서비스</t>
  </si>
  <si>
    <t>연극, 뮤지컬공연사업, 연극아카데미교육사업</t>
  </si>
  <si>
    <t>친환경 천기저귀, 침구류 세탁 및 대여업</t>
  </si>
  <si>
    <t>판촉물 생산 및 판매, 장애인직업재활사업</t>
  </si>
  <si>
    <t>사단법인 숲생태지도자협회 부설 숲자라미</t>
  </si>
  <si>
    <t>사회복지법인 하상복지회 도서출판 하상점자</t>
  </si>
  <si>
    <t>사단법인신명나는한반도자전거에사랑을싣고</t>
  </si>
  <si>
    <t>(사)대한정신보건가족협회(하나로기업)</t>
  </si>
  <si>
    <t>통일ᆞ환경 교육 애니메이션 제작 프로젝트</t>
  </si>
  <si>
    <t>서울시중부여성발전센터 내 사업단 디자인갖춤</t>
  </si>
  <si>
    <t>취약계층 및 일반 도시락배달, 출장뷔페사업</t>
  </si>
  <si>
    <t>도시형 농업을 기반으로 한 프렌차이즈사업</t>
  </si>
  <si>
    <t>의류제조 도소매(재소자 및 출소자 고용)</t>
  </si>
  <si>
    <t xml:space="preserve"> 동작구 대방동 395-21(401호)</t>
  </si>
  <si>
    <t xml:space="preserve"> 구로구 구로3동 794-1 번지 101호</t>
  </si>
  <si>
    <t xml:space="preserve"> 종로구 적선동 100-1 경복빌딩4층</t>
  </si>
  <si>
    <t xml:space="preserve"> 성북구 동소문동4가 103-17 1층</t>
  </si>
  <si>
    <t xml:space="preserve"> 마포구 동교동 198-31 수성빌딩 2층</t>
  </si>
  <si>
    <t xml:space="preserve"> 강남구 논현동 68-7 금양빌딩 2층</t>
  </si>
  <si>
    <t xml:space="preserve"> 성북구 하월곡동 90-1448 1층</t>
  </si>
  <si>
    <t xml:space="preserve"> 강남구 대치동 956-6 한림빌딩 3층</t>
  </si>
  <si>
    <t xml:space="preserve"> 노원구 상계5동 389-125 지층</t>
  </si>
  <si>
    <t xml:space="preserve"> 종로구 동숭동 1-150 탑빌딩 5층</t>
  </si>
  <si>
    <t xml:space="preserve"> 종로구 누하동 64번지 태평타운 101호</t>
  </si>
  <si>
    <t xml:space="preserve"> 강남구 청담동 49-5신한오피스텔 704</t>
  </si>
  <si>
    <t xml:space="preserve"> 성북구 삼선동4가 324-2  1층</t>
  </si>
  <si>
    <t xml:space="preserve"> 강남구 논현동 5 페이토빌딩 12층</t>
  </si>
  <si>
    <t>마을이 만드는 미디어 기업 '금천in'</t>
  </si>
  <si>
    <t>02-351-3142 356-3145</t>
  </si>
  <si>
    <t xml:space="preserve"> 동작구 장승배기로 51(상도동, 3층)</t>
  </si>
  <si>
    <t xml:space="preserve"> 용산구 백범로87길 53(원효로1가)</t>
  </si>
  <si>
    <t xml:space="preserve"> 서대문구 신촌로 25(창천동,2층)</t>
  </si>
  <si>
    <t xml:space="preserve"> 양천구 남부순환로 405(신월동, 4층)</t>
  </si>
  <si>
    <t xml:space="preserve"> 영등포구 도림로 445, 201호 </t>
  </si>
  <si>
    <t xml:space="preserve"> 동작구 시흥대로 616 (신대방동)</t>
  </si>
  <si>
    <t xml:space="preserve"> 마포구  독막로3길 24(서교동, 2층)</t>
  </si>
  <si>
    <t xml:space="preserve"> 동작구 동작대로 5길9(사당동) 5층</t>
  </si>
  <si>
    <t>주식회사 베어베터(bearbetter)</t>
  </si>
  <si>
    <t>청소위생관리, 청소용품 판매, 저수조청소업</t>
  </si>
  <si>
    <t>영등포구 대림로 178, 406(대림동, 한경빌딩)</t>
  </si>
  <si>
    <t>마포구 토정로35길 17(용강동, B1인큐베이터7호)</t>
  </si>
  <si>
    <t>강북구</t>
  </si>
  <si>
    <t>송파구 방이동 174번지</t>
  </si>
  <si>
    <t>종로구 율곡로 283 서울디자인지원센터 6층</t>
  </si>
  <si>
    <t xml:space="preserve">구로구 새말로97 신도림테크노마트 지하1층 </t>
  </si>
  <si>
    <t>양천구 신정6동 322-11 양천해누리타운 8층</t>
  </si>
  <si>
    <t xml:space="preserve">양천구 오목로 13길 10 (신월동, 지층) </t>
  </si>
  <si>
    <t>성북구 서경로 124 서경대학 문예관 1005</t>
  </si>
  <si>
    <t>노원구 동일로 207길 50(서울북부여성창업센터)</t>
  </si>
  <si>
    <t>마포구</t>
  </si>
  <si>
    <t>시군구</t>
  </si>
  <si>
    <t>부처형</t>
  </si>
  <si>
    <t>금천구</t>
  </si>
  <si>
    <t>서대문구</t>
  </si>
  <si>
    <t>영등포구</t>
  </si>
  <si>
    <t>중구 신당동 366-115 이화빌딩 3층</t>
  </si>
  <si>
    <t>부처형 예비사회적기업</t>
  </si>
  <si>
    <t>강서구</t>
  </si>
  <si>
    <t>용산구 한남동 캠퍼스빌딩 2층</t>
  </si>
  <si>
    <t>영등포구 대림동 993-49, B1</t>
  </si>
  <si>
    <t>종로구</t>
  </si>
  <si>
    <t>성북구</t>
  </si>
  <si>
    <t>강동구 둔촌동 605-2</t>
  </si>
  <si>
    <t>송파구 위례성대로 184</t>
  </si>
  <si>
    <t>중랑구 성균관로 25-2 성균관대 호암관 50219호</t>
  </si>
  <si>
    <t>송파구 장지동 692-2 자원순환공원 내 도시농업센터</t>
  </si>
  <si>
    <t>강서구 강서루 200  섬유유통회관2층</t>
  </si>
  <si>
    <t>서초구 바우뫼로 158 유창빌딩 4층</t>
  </si>
  <si>
    <t>송파구</t>
  </si>
  <si>
    <t>서대문구 연희동 188-47</t>
  </si>
  <si>
    <t>중랑구</t>
  </si>
  <si>
    <t>구로구</t>
  </si>
  <si>
    <t>강동구</t>
  </si>
  <si>
    <t>노원구</t>
  </si>
  <si>
    <t>서초구</t>
  </si>
  <si>
    <t>양천구</t>
  </si>
  <si>
    <t>비고</t>
  </si>
  <si>
    <t>중구</t>
  </si>
  <si>
    <t>영등포구  영등포동7가 94-280 해원빌딩 401</t>
  </si>
  <si>
    <t>지역형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</si>
</sst>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#,##0_);\(#,##0\)"/>
  </numFmts>
  <fonts count="50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u/>
      <sz val="11"/>
      <color rgb="FF0000FF"/>
      <name val="돋움"/>
      <family val="3"/>
      <charset val="129"/>
    </font>
    <font>
      <sz val="11"/>
      <color rgb="FF000000"/>
      <name val="한컴바탕"/>
      <family val="1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u/>
      <sz val="8"/>
      <color rgb="FF0000FF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u/>
      <sz val="12"/>
      <color rgb="FF0000FF"/>
      <name val="맑은 고딕"/>
      <family val="3"/>
      <charset val="129"/>
    </font>
    <font>
      <b/>
      <sz val="10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15"/>
      <color rgb="FF0070C0"/>
      <name val="굴림체"/>
      <family val="3"/>
      <charset val="129"/>
    </font>
    <font>
      <sz val="15"/>
      <color rgb="FF000000"/>
      <name val="굴림체"/>
      <family val="3"/>
      <charset val="129"/>
    </font>
    <font>
      <b/>
      <sz val="11"/>
      <color rgb="FFFF0000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5"/>
      <color rgb="FFFF0000"/>
      <name val="굴림체"/>
      <family val="3"/>
      <charset val="129"/>
    </font>
    <font>
      <b/>
      <sz val="15"/>
      <color rgb="FF000000"/>
      <name val="굴림체"/>
      <family val="3"/>
      <charset val="129"/>
    </font>
    <font>
      <sz val="8"/>
      <color rgb="FF000000"/>
      <name val="돋움"/>
      <family val="3"/>
      <charset val="129"/>
    </font>
    <font>
      <sz val="10"/>
      <color rgb="FF000000"/>
      <name val="굴림"/>
      <family val="3"/>
      <charset val="129"/>
    </font>
    <font>
      <b/>
      <sz val="22"/>
      <color rgb="FF000000"/>
      <name val="한컴바탕"/>
      <family val="1"/>
      <charset val="129"/>
    </font>
    <font>
      <b/>
      <sz val="11"/>
      <color rgb="FF000000"/>
      <name val="굴림"/>
      <family val="3"/>
      <charset val="129"/>
    </font>
    <font>
      <b/>
      <sz val="20"/>
      <color rgb="FF000000"/>
      <name val="굴림체"/>
      <family val="3"/>
      <charset val="129"/>
    </font>
    <font>
      <b/>
      <sz val="11"/>
      <color rgb="FFFF0000"/>
      <name val="맑은 고딕"/>
      <family val="3"/>
      <charset val="129"/>
    </font>
    <font>
      <sz val="15"/>
      <color rgb="FF000000"/>
      <name val="한컴바탕"/>
      <family val="1"/>
      <charset val="129"/>
    </font>
    <font>
      <b/>
      <sz val="15"/>
      <color rgb="FF000000"/>
      <name val="한컴바탕"/>
      <family val="1"/>
      <charset val="129"/>
    </font>
    <font>
      <sz val="12"/>
      <color rgb="FF000000"/>
      <name val="맑은 고딕"/>
      <family val="3"/>
      <charset val="129"/>
    </font>
    <font>
      <b/>
      <sz val="15"/>
      <color rgb="FFFF0000"/>
      <name val="굴림체"/>
      <family val="3"/>
      <charset val="129"/>
    </font>
    <font>
      <sz val="9"/>
      <color rgb="FF000000"/>
      <name val="돋움"/>
      <family val="3"/>
      <charset val="129"/>
    </font>
    <font>
      <sz val="9"/>
      <color rgb="FF000000"/>
      <name val="Tahoma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DADAFF"/>
        <bgColor indexed="64"/>
      </patternFill>
    </fill>
    <fill>
      <patternFill patternType="solid">
        <fgColor rgb="FF81D4D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48" fillId="0" borderId="0">
      <alignment vertical="center"/>
    </xf>
    <xf numFmtId="0" fontId="1" fillId="0" borderId="0"/>
    <xf numFmtId="0" fontId="48" fillId="0" borderId="0">
      <alignment vertical="center"/>
    </xf>
    <xf numFmtId="0" fontId="1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1" fillId="0" borderId="0">
      <alignment vertical="center"/>
    </xf>
    <xf numFmtId="0" fontId="2" fillId="0" borderId="0">
      <alignment vertical="top"/>
      <protection locked="0"/>
    </xf>
    <xf numFmtId="0" fontId="48" fillId="0" borderId="0">
      <alignment vertical="center"/>
    </xf>
    <xf numFmtId="0" fontId="48" fillId="0" borderId="0">
      <alignment vertical="center"/>
    </xf>
    <xf numFmtId="41" fontId="48" fillId="0" borderId="0">
      <alignment vertical="center"/>
    </xf>
    <xf numFmtId="0" fontId="1" fillId="0" borderId="0"/>
    <xf numFmtId="0" fontId="48" fillId="2" borderId="0">
      <alignment vertical="center"/>
    </xf>
    <xf numFmtId="0" fontId="48" fillId="3" borderId="0">
      <alignment vertical="center"/>
    </xf>
    <xf numFmtId="0" fontId="48" fillId="4" borderId="0">
      <alignment vertical="center"/>
    </xf>
    <xf numFmtId="0" fontId="48" fillId="5" borderId="0">
      <alignment vertical="center"/>
    </xf>
    <xf numFmtId="0" fontId="48" fillId="6" borderId="0">
      <alignment vertical="center"/>
    </xf>
    <xf numFmtId="0" fontId="48" fillId="7" borderId="0">
      <alignment vertical="center"/>
    </xf>
    <xf numFmtId="0" fontId="48" fillId="8" borderId="0">
      <alignment vertical="center"/>
    </xf>
    <xf numFmtId="0" fontId="48" fillId="9" borderId="0">
      <alignment vertical="center"/>
    </xf>
    <xf numFmtId="0" fontId="48" fillId="10" borderId="0">
      <alignment vertical="center"/>
    </xf>
    <xf numFmtId="0" fontId="48" fillId="5" borderId="0">
      <alignment vertical="center"/>
    </xf>
    <xf numFmtId="0" fontId="48" fillId="8" borderId="0">
      <alignment vertical="center"/>
    </xf>
    <xf numFmtId="0" fontId="48" fillId="11" borderId="0">
      <alignment vertical="center"/>
    </xf>
    <xf numFmtId="0" fontId="4" fillId="12" borderId="0">
      <alignment vertical="center"/>
    </xf>
    <xf numFmtId="0" fontId="4" fillId="9" borderId="0">
      <alignment vertical="center"/>
    </xf>
    <xf numFmtId="0" fontId="4" fillId="10" borderId="0">
      <alignment vertical="center"/>
    </xf>
    <xf numFmtId="0" fontId="4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3" borderId="0">
      <alignment vertical="center"/>
    </xf>
    <xf numFmtId="0" fontId="4" fillId="14" borderId="0">
      <alignment vertical="center"/>
    </xf>
    <xf numFmtId="0" fontId="4" fillId="19" borderId="0">
      <alignment vertical="center"/>
    </xf>
    <xf numFmtId="0" fontId="5" fillId="0" borderId="0">
      <alignment vertical="center"/>
    </xf>
    <xf numFmtId="0" fontId="6" fillId="20" borderId="1">
      <alignment vertical="center"/>
    </xf>
    <xf numFmtId="0" fontId="7" fillId="3" borderId="0">
      <alignment vertical="center"/>
    </xf>
    <xf numFmtId="0" fontId="48" fillId="21" borderId="2">
      <alignment vertical="center"/>
    </xf>
    <xf numFmtId="0" fontId="8" fillId="22" borderId="0">
      <alignment vertical="center"/>
    </xf>
    <xf numFmtId="0" fontId="9" fillId="0" borderId="0">
      <alignment vertical="center"/>
    </xf>
    <xf numFmtId="0" fontId="10" fillId="23" borderId="3">
      <alignment vertical="center"/>
    </xf>
    <xf numFmtId="41" fontId="48" fillId="0" borderId="0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3" fillId="7" borderId="1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9" fillId="4" borderId="0">
      <alignment vertical="center"/>
    </xf>
    <xf numFmtId="0" fontId="20" fillId="20" borderId="9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>
      <alignment vertical="center"/>
    </xf>
    <xf numFmtId="0" fontId="1" fillId="0" borderId="0"/>
    <xf numFmtId="0" fontId="1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" fillId="0" borderId="0"/>
    <xf numFmtId="0" fontId="1" fillId="0" borderId="0"/>
    <xf numFmtId="0" fontId="21" fillId="0" borderId="0">
      <alignment vertical="top"/>
      <protection locked="0"/>
    </xf>
    <xf numFmtId="0" fontId="22" fillId="0" borderId="0">
      <alignment vertical="center"/>
    </xf>
    <xf numFmtId="0" fontId="23" fillId="0" borderId="0">
      <alignment vertical="top"/>
      <protection locked="0"/>
    </xf>
    <xf numFmtId="41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2" fillId="0" borderId="0">
      <alignment vertical="top"/>
      <protection locked="0"/>
    </xf>
    <xf numFmtId="0" fontId="22" fillId="0" borderId="0">
      <alignment vertical="top"/>
      <protection locked="0"/>
    </xf>
    <xf numFmtId="41" fontId="48" fillId="0" borderId="0">
      <alignment vertical="center"/>
    </xf>
    <xf numFmtId="0" fontId="22" fillId="0" borderId="0">
      <alignment vertical="center"/>
    </xf>
  </cellStyleXfs>
  <cellXfs count="373">
    <xf numFmtId="0" fontId="0" fillId="0" borderId="0" xfId="0" applyNumberFormat="1">
      <alignment vertical="center"/>
    </xf>
    <xf numFmtId="0" fontId="24" fillId="0" borderId="0" xfId="118" applyNumberFormat="1" applyFont="1" applyAlignment="1">
      <alignment horizontal="center" vertical="center" shrinkToFit="1"/>
    </xf>
    <xf numFmtId="0" fontId="25" fillId="24" borderId="10" xfId="118" applyNumberFormat="1" applyFont="1" applyFill="1" applyBorder="1" applyAlignment="1">
      <alignment horizontal="center" vertical="center" shrinkToFit="1"/>
    </xf>
    <xf numFmtId="0" fontId="25" fillId="0" borderId="0" xfId="118" applyNumberFormat="1" applyFont="1" applyAlignment="1">
      <alignment vertical="center" shrinkToFit="1"/>
    </xf>
    <xf numFmtId="0" fontId="25" fillId="0" borderId="10" xfId="118" applyNumberFormat="1" applyFont="1" applyFill="1" applyBorder="1" applyAlignment="1">
      <alignment horizontal="center" vertical="center" shrinkToFit="1"/>
    </xf>
    <xf numFmtId="0" fontId="25" fillId="0" borderId="0" xfId="118" applyNumberFormat="1" applyFont="1" applyAlignment="1">
      <alignment horizontal="center" vertical="center" shrinkToFit="1"/>
    </xf>
    <xf numFmtId="0" fontId="25" fillId="24" borderId="11" xfId="118" applyNumberFormat="1" applyFont="1" applyFill="1" applyBorder="1" applyAlignment="1">
      <alignment horizontal="center" vertical="center" shrinkToFit="1"/>
    </xf>
    <xf numFmtId="0" fontId="25" fillId="0" borderId="10" xfId="0" applyNumberFormat="1" applyFont="1" applyFill="1" applyBorder="1" applyAlignment="1">
      <alignment horizontal="center" vertical="center" shrinkToFit="1"/>
    </xf>
    <xf numFmtId="0" fontId="25" fillId="0" borderId="10" xfId="118" applyNumberFormat="1" applyFont="1" applyBorder="1" applyAlignment="1" applyProtection="1">
      <alignment horizontal="center" vertical="center" shrinkToFit="1"/>
      <protection locked="0"/>
    </xf>
    <xf numFmtId="0" fontId="25" fillId="24" borderId="10" xfId="118" applyNumberFormat="1" applyFont="1" applyFill="1" applyBorder="1" applyAlignment="1" applyProtection="1">
      <alignment horizontal="center" vertical="center" shrinkToFit="1"/>
      <protection locked="0"/>
    </xf>
    <xf numFmtId="0" fontId="25" fillId="0" borderId="10" xfId="118" applyNumberFormat="1" applyFont="1" applyBorder="1" applyAlignment="1" applyProtection="1">
      <alignment vertical="center" shrinkToFit="1"/>
      <protection locked="0"/>
    </xf>
    <xf numFmtId="0" fontId="25" fillId="24" borderId="10" xfId="118" applyNumberFormat="1" applyFont="1" applyFill="1" applyBorder="1" applyAlignment="1">
      <alignment vertical="center" shrinkToFit="1"/>
    </xf>
    <xf numFmtId="0" fontId="25" fillId="0" borderId="12" xfId="0" applyNumberFormat="1" applyFont="1" applyFill="1" applyBorder="1" applyAlignment="1">
      <alignment horizontal="center" vertical="center" shrinkToFit="1"/>
    </xf>
    <xf numFmtId="0" fontId="25" fillId="24" borderId="12" xfId="118" applyNumberFormat="1" applyFont="1" applyFill="1" applyBorder="1" applyAlignment="1" applyProtection="1">
      <alignment horizontal="center" vertical="center" shrinkToFit="1"/>
      <protection locked="0"/>
    </xf>
    <xf numFmtId="0" fontId="25" fillId="24" borderId="12" xfId="118" applyNumberFormat="1" applyFont="1" applyFill="1" applyBorder="1" applyAlignment="1" applyProtection="1">
      <alignment vertical="center" shrinkToFit="1"/>
      <protection locked="0"/>
    </xf>
    <xf numFmtId="0" fontId="25" fillId="24" borderId="10" xfId="0" applyNumberFormat="1" applyFont="1" applyFill="1" applyBorder="1" applyAlignment="1">
      <alignment horizontal="center" vertical="center" shrinkToFit="1"/>
    </xf>
    <xf numFmtId="0" fontId="25" fillId="0" borderId="10" xfId="0" applyNumberFormat="1" applyFont="1" applyBorder="1" applyAlignment="1">
      <alignment horizontal="center" vertical="center" shrinkToFit="1"/>
    </xf>
    <xf numFmtId="0" fontId="26" fillId="0" borderId="0" xfId="0" applyNumberFormat="1" applyFont="1" applyAlignment="1">
      <alignment vertical="center" shrinkToFit="1"/>
    </xf>
    <xf numFmtId="0" fontId="26" fillId="0" borderId="0" xfId="0" applyNumberFormat="1" applyFont="1" applyAlignment="1">
      <alignment horizontal="center" vertical="center" shrinkToFit="1"/>
    </xf>
    <xf numFmtId="0" fontId="25" fillId="0" borderId="0" xfId="0" applyNumberFormat="1" applyFont="1" applyAlignment="1">
      <alignment vertical="center" shrinkToFit="1"/>
    </xf>
    <xf numFmtId="0" fontId="25" fillId="0" borderId="0" xfId="0" applyNumberFormat="1" applyFont="1" applyAlignment="1">
      <alignment horizontal="center" vertical="center" shrinkToFit="1"/>
    </xf>
    <xf numFmtId="0" fontId="25" fillId="0" borderId="0" xfId="0" applyNumberFormat="1" applyFont="1">
      <alignment vertical="center"/>
    </xf>
    <xf numFmtId="0" fontId="25" fillId="0" borderId="10" xfId="7" applyNumberFormat="1" applyFont="1" applyFill="1" applyBorder="1" applyAlignment="1">
      <alignment horizontal="center" vertical="center" shrinkToFit="1"/>
    </xf>
    <xf numFmtId="0" fontId="25" fillId="24" borderId="10" xfId="9" applyNumberFormat="1" applyFont="1" applyFill="1" applyBorder="1" applyAlignment="1">
      <alignment horizontal="center" vertical="center" shrinkToFit="1"/>
    </xf>
    <xf numFmtId="0" fontId="25" fillId="0" borderId="10" xfId="0" applyNumberFormat="1" applyFont="1" applyFill="1" applyBorder="1" applyAlignment="1">
      <alignment horizontal="center" vertical="center" shrinkToFit="1"/>
    </xf>
    <xf numFmtId="0" fontId="25" fillId="24" borderId="10" xfId="0" applyNumberFormat="1" applyFont="1" applyFill="1" applyBorder="1" applyAlignment="1">
      <alignment horizontal="center" vertical="center" shrinkToFit="1"/>
    </xf>
    <xf numFmtId="0" fontId="25" fillId="24" borderId="10" xfId="0" applyNumberFormat="1" applyFont="1" applyFill="1" applyBorder="1" applyAlignment="1">
      <alignment horizontal="center" vertical="center" shrinkToFit="1"/>
    </xf>
    <xf numFmtId="0" fontId="25" fillId="0" borderId="10" xfId="0" applyNumberFormat="1" applyFont="1" applyBorder="1" applyAlignment="1">
      <alignment horizontal="center" vertical="center" shrinkToFit="1"/>
    </xf>
    <xf numFmtId="0" fontId="25" fillId="24" borderId="10" xfId="0" applyNumberFormat="1" applyFont="1" applyFill="1" applyBorder="1" applyAlignment="1">
      <alignment horizontal="center" vertical="center" shrinkToFit="1"/>
    </xf>
    <xf numFmtId="0" fontId="25" fillId="0" borderId="10" xfId="121" applyNumberFormat="1" applyFont="1" applyBorder="1" applyAlignment="1">
      <alignment horizontal="center" vertical="center" shrinkToFit="1"/>
    </xf>
    <xf numFmtId="0" fontId="27" fillId="0" borderId="0" xfId="0" applyNumberFormat="1" applyFont="1" applyAlignment="1">
      <alignment vertical="center" shrinkToFit="1"/>
    </xf>
    <xf numFmtId="49" fontId="25" fillId="24" borderId="10" xfId="0" applyNumberFormat="1" applyFont="1" applyFill="1" applyBorder="1" applyAlignment="1">
      <alignment horizontal="center" vertical="center" shrinkToFit="1"/>
    </xf>
    <xf numFmtId="49" fontId="25" fillId="0" borderId="10" xfId="0" applyNumberFormat="1" applyFont="1" applyFill="1" applyBorder="1" applyAlignment="1">
      <alignment horizontal="center" vertical="center" shrinkToFit="1"/>
    </xf>
    <xf numFmtId="49" fontId="25" fillId="24" borderId="10" xfId="0" applyNumberFormat="1" applyFont="1" applyFill="1" applyBorder="1" applyAlignment="1">
      <alignment horizontal="center" vertical="center" shrinkToFit="1"/>
    </xf>
    <xf numFmtId="0" fontId="25" fillId="0" borderId="10" xfId="0" applyNumberFormat="1" applyFont="1" applyFill="1" applyBorder="1" applyAlignment="1">
      <alignment horizontal="left" vertical="center" shrinkToFit="1"/>
    </xf>
    <xf numFmtId="0" fontId="25" fillId="24" borderId="10" xfId="0" applyNumberFormat="1" applyFont="1" applyFill="1" applyBorder="1" applyAlignment="1">
      <alignment horizontal="left" vertical="center" shrinkToFit="1"/>
    </xf>
    <xf numFmtId="0" fontId="25" fillId="24" borderId="10" xfId="0" applyNumberFormat="1" applyFont="1" applyFill="1" applyBorder="1" applyAlignment="1">
      <alignment horizontal="left" vertical="center" shrinkToFit="1"/>
    </xf>
    <xf numFmtId="0" fontId="25" fillId="0" borderId="10" xfId="0" applyNumberFormat="1" applyFont="1" applyBorder="1" applyAlignment="1">
      <alignment horizontal="left" vertical="center" shrinkToFit="1"/>
    </xf>
    <xf numFmtId="0" fontId="25" fillId="0" borderId="10" xfId="0" applyNumberFormat="1" applyFont="1" applyFill="1" applyBorder="1" applyAlignment="1">
      <alignment horizontal="left" vertical="center" shrinkToFit="1"/>
    </xf>
    <xf numFmtId="0" fontId="25" fillId="24" borderId="10" xfId="0" applyNumberFormat="1" applyFont="1" applyFill="1" applyBorder="1" applyAlignment="1">
      <alignment horizontal="left" vertical="center" shrinkToFit="1"/>
    </xf>
    <xf numFmtId="0" fontId="25" fillId="24" borderId="10" xfId="11" applyNumberFormat="1" applyFont="1" applyFill="1" applyBorder="1" applyAlignment="1">
      <alignment horizontal="left" vertical="center" shrinkToFit="1"/>
    </xf>
    <xf numFmtId="0" fontId="25" fillId="24" borderId="13" xfId="0" applyNumberFormat="1" applyFont="1" applyFill="1" applyBorder="1" applyAlignment="1">
      <alignment horizontal="left" vertical="center" shrinkToFit="1"/>
    </xf>
    <xf numFmtId="0" fontId="25" fillId="0" borderId="13" xfId="0" applyNumberFormat="1" applyFont="1" applyFill="1" applyBorder="1" applyAlignment="1">
      <alignment horizontal="left" vertical="center" shrinkToFit="1"/>
    </xf>
    <xf numFmtId="0" fontId="25" fillId="24" borderId="13" xfId="0" applyNumberFormat="1" applyFont="1" applyFill="1" applyBorder="1" applyAlignment="1">
      <alignment horizontal="left" vertical="center" shrinkToFit="1"/>
    </xf>
    <xf numFmtId="0" fontId="27" fillId="0" borderId="0" xfId="0" applyNumberFormat="1" applyFont="1" applyAlignment="1">
      <alignment horizontal="left" vertical="center" shrinkToFit="1"/>
    </xf>
    <xf numFmtId="0" fontId="25" fillId="0" borderId="0" xfId="0" applyNumberFormat="1" applyFont="1" applyAlignment="1">
      <alignment horizontal="left" vertical="center" shrinkToFit="1"/>
    </xf>
    <xf numFmtId="0" fontId="25" fillId="0" borderId="0" xfId="5" applyNumberFormat="1" applyFont="1">
      <alignment vertical="center"/>
    </xf>
    <xf numFmtId="0" fontId="26" fillId="0" borderId="0" xfId="0" applyNumberFormat="1" applyFont="1" applyAlignment="1">
      <alignment horizontal="left" vertical="center" shrinkToFit="1"/>
    </xf>
    <xf numFmtId="14" fontId="26" fillId="0" borderId="0" xfId="0" applyNumberFormat="1" applyFont="1" applyAlignment="1">
      <alignment horizontal="center" vertical="center" shrinkToFit="1"/>
    </xf>
    <xf numFmtId="0" fontId="25" fillId="24" borderId="10" xfId="6" applyNumberFormat="1" applyFont="1" applyFill="1" applyBorder="1" applyAlignment="1">
      <alignment horizontal="center" vertical="center" shrinkToFit="1"/>
    </xf>
    <xf numFmtId="0" fontId="25" fillId="24" borderId="10" xfId="6" applyNumberFormat="1" applyFont="1" applyFill="1" applyBorder="1" applyAlignment="1">
      <alignment horizontal="left" vertical="center" shrinkToFit="1"/>
    </xf>
    <xf numFmtId="0" fontId="25" fillId="0" borderId="10" xfId="6" applyNumberFormat="1" applyFont="1" applyFill="1" applyBorder="1" applyAlignment="1">
      <alignment horizontal="center" vertical="center" shrinkToFit="1"/>
    </xf>
    <xf numFmtId="0" fontId="25" fillId="0" borderId="10" xfId="6" applyNumberFormat="1" applyFont="1" applyFill="1" applyBorder="1" applyAlignment="1">
      <alignment horizontal="left" vertical="center" shrinkToFit="1"/>
    </xf>
    <xf numFmtId="176" fontId="25" fillId="24" borderId="10" xfId="6" applyNumberFormat="1" applyFont="1" applyFill="1" applyBorder="1" applyAlignment="1">
      <alignment horizontal="center" vertical="center" shrinkToFit="1"/>
    </xf>
    <xf numFmtId="176" fontId="25" fillId="24" borderId="10" xfId="0" applyNumberFormat="1" applyFont="1" applyFill="1" applyBorder="1" applyAlignment="1">
      <alignment horizontal="center" vertical="center" shrinkToFit="1"/>
    </xf>
    <xf numFmtId="0" fontId="25" fillId="24" borderId="10" xfId="0" applyNumberFormat="1" applyFont="1" applyFill="1" applyBorder="1" applyAlignment="1" applyProtection="1">
      <alignment horizontal="center" vertical="center" shrinkToFit="1"/>
    </xf>
    <xf numFmtId="0" fontId="25" fillId="24" borderId="10" xfId="6" applyNumberFormat="1" applyFont="1" applyFill="1" applyBorder="1" applyAlignment="1" applyProtection="1">
      <alignment horizontal="center" vertical="center" shrinkToFit="1"/>
    </xf>
    <xf numFmtId="0" fontId="25" fillId="24" borderId="10" xfId="0" applyNumberFormat="1" applyFont="1" applyFill="1" applyBorder="1" applyAlignment="1" applyProtection="1">
      <alignment horizontal="left" vertical="center" shrinkToFit="1"/>
    </xf>
    <xf numFmtId="0" fontId="25" fillId="24" borderId="10" xfId="0" applyNumberFormat="1" applyFont="1" applyFill="1" applyBorder="1" applyAlignment="1">
      <alignment vertical="center" shrinkToFit="1"/>
    </xf>
    <xf numFmtId="0" fontId="25" fillId="0" borderId="11" xfId="0" applyNumberFormat="1" applyFont="1" applyBorder="1" applyAlignment="1">
      <alignment horizontal="center" vertical="center" shrinkToFit="1"/>
    </xf>
    <xf numFmtId="0" fontId="25" fillId="0" borderId="0" xfId="118" applyNumberFormat="1" applyFont="1" applyBorder="1" applyAlignment="1">
      <alignment horizontal="center" vertical="center" shrinkToFit="1"/>
    </xf>
    <xf numFmtId="0" fontId="24" fillId="25" borderId="14" xfId="0" applyNumberFormat="1" applyFont="1" applyFill="1" applyBorder="1" applyAlignment="1">
      <alignment horizontal="center" vertical="center" shrinkToFit="1"/>
    </xf>
    <xf numFmtId="0" fontId="28" fillId="25" borderId="15" xfId="0" applyNumberFormat="1" applyFont="1" applyFill="1" applyBorder="1" applyAlignment="1">
      <alignment horizontal="center" vertical="center" shrinkToFit="1"/>
    </xf>
    <xf numFmtId="0" fontId="24" fillId="25" borderId="16" xfId="0" applyNumberFormat="1" applyFont="1" applyFill="1" applyBorder="1" applyAlignment="1">
      <alignment horizontal="center" vertical="center" shrinkToFit="1"/>
    </xf>
    <xf numFmtId="0" fontId="24" fillId="26" borderId="17" xfId="118" applyNumberFormat="1" applyFont="1" applyFill="1" applyBorder="1" applyAlignment="1">
      <alignment horizontal="center" vertical="center" shrinkToFit="1"/>
    </xf>
    <xf numFmtId="0" fontId="24" fillId="26" borderId="18" xfId="118" applyNumberFormat="1" applyFont="1" applyFill="1" applyBorder="1" applyAlignment="1">
      <alignment horizontal="center" vertical="center" shrinkToFit="1"/>
    </xf>
    <xf numFmtId="0" fontId="24" fillId="26" borderId="19" xfId="118" applyNumberFormat="1" applyFont="1" applyFill="1" applyBorder="1" applyAlignment="1">
      <alignment horizontal="center" vertical="center" shrinkToFit="1"/>
    </xf>
    <xf numFmtId="0" fontId="29" fillId="27" borderId="20" xfId="0" applyNumberFormat="1" applyFont="1" applyFill="1" applyBorder="1" applyAlignment="1">
      <alignment horizontal="center" vertical="center" shrinkToFit="1"/>
    </xf>
    <xf numFmtId="0" fontId="24" fillId="27" borderId="16" xfId="6" applyNumberFormat="1" applyFont="1" applyFill="1" applyBorder="1" applyAlignment="1">
      <alignment horizontal="center" vertical="center" shrinkToFit="1"/>
    </xf>
    <xf numFmtId="0" fontId="25" fillId="0" borderId="10" xfId="121" applyNumberFormat="1" applyFont="1" applyFill="1" applyBorder="1" applyAlignment="1">
      <alignment vertical="center" shrinkToFit="1"/>
    </xf>
    <xf numFmtId="0" fontId="25" fillId="0" borderId="10" xfId="121" applyNumberFormat="1" applyFont="1" applyFill="1" applyBorder="1" applyAlignment="1">
      <alignment vertical="center" shrinkToFit="1"/>
    </xf>
    <xf numFmtId="0" fontId="25" fillId="0" borderId="10" xfId="121" applyNumberFormat="1" applyFont="1" applyFill="1" applyBorder="1" applyAlignment="1">
      <alignment vertical="center" shrinkToFit="1"/>
    </xf>
    <xf numFmtId="0" fontId="25" fillId="24" borderId="10" xfId="120" applyNumberFormat="1" applyFont="1" applyFill="1" applyBorder="1" applyAlignment="1">
      <alignment vertical="center" shrinkToFit="1"/>
    </xf>
    <xf numFmtId="0" fontId="25" fillId="0" borderId="10" xfId="120" applyNumberFormat="1" applyFont="1" applyBorder="1" applyAlignment="1">
      <alignment vertical="center" shrinkToFit="1"/>
    </xf>
    <xf numFmtId="0" fontId="25" fillId="0" borderId="10" xfId="120" applyNumberFormat="1" applyFont="1" applyFill="1" applyBorder="1" applyAlignment="1">
      <alignment vertical="center" shrinkToFit="1"/>
    </xf>
    <xf numFmtId="0" fontId="25" fillId="24" borderId="10" xfId="120" applyNumberFormat="1" applyFont="1" applyFill="1" applyBorder="1" applyAlignment="1">
      <alignment vertical="center" shrinkToFit="1"/>
    </xf>
    <xf numFmtId="0" fontId="27" fillId="0" borderId="0" xfId="0" applyNumberFormat="1" applyFont="1">
      <alignment vertical="center"/>
    </xf>
    <xf numFmtId="0" fontId="30" fillId="0" borderId="0" xfId="0" applyNumberFormat="1" applyFont="1" applyBorder="1" applyAlignment="1">
      <alignment horizontal="center" vertical="center" wrapText="1"/>
    </xf>
    <xf numFmtId="0" fontId="30" fillId="0" borderId="0" xfId="0" applyNumberFormat="1" applyFont="1" applyBorder="1" applyAlignment="1">
      <alignment horizontal="center" vertical="center"/>
    </xf>
    <xf numFmtId="0" fontId="31" fillId="0" borderId="0" xfId="0" applyNumberFormat="1" applyFont="1" applyBorder="1" applyAlignment="1">
      <alignment horizontal="center" vertical="center"/>
    </xf>
    <xf numFmtId="0" fontId="31" fillId="0" borderId="21" xfId="0" applyNumberFormat="1" applyFont="1" applyBorder="1" applyAlignment="1">
      <alignment horizontal="center" vertical="center"/>
    </xf>
    <xf numFmtId="0" fontId="25" fillId="0" borderId="0" xfId="0" applyNumberFormat="1" applyFont="1" applyFill="1" applyAlignment="1">
      <alignment vertical="center" shrinkToFit="1"/>
    </xf>
    <xf numFmtId="0" fontId="24" fillId="0" borderId="0" xfId="5" applyNumberFormat="1" applyFont="1" applyBorder="1" applyAlignment="1">
      <alignment horizontal="left" vertical="center" shrinkToFit="1"/>
    </xf>
    <xf numFmtId="0" fontId="24" fillId="27" borderId="22" xfId="6" applyNumberFormat="1" applyFont="1" applyFill="1" applyBorder="1" applyAlignment="1">
      <alignment horizontal="center" vertical="center" shrinkToFit="1"/>
    </xf>
    <xf numFmtId="0" fontId="24" fillId="27" borderId="23" xfId="6" applyNumberFormat="1" applyFont="1" applyFill="1" applyBorder="1" applyAlignment="1">
      <alignment horizontal="center" vertical="center" shrinkToFit="1"/>
    </xf>
    <xf numFmtId="0" fontId="25" fillId="0" borderId="24" xfId="0" applyNumberFormat="1" applyFont="1" applyBorder="1" applyAlignment="1">
      <alignment horizontal="left" vertical="center" shrinkToFit="1"/>
    </xf>
    <xf numFmtId="0" fontId="25" fillId="0" borderId="24" xfId="0" applyNumberFormat="1" applyFont="1" applyFill="1" applyBorder="1" applyAlignment="1">
      <alignment horizontal="left" vertical="center" shrinkToFit="1"/>
    </xf>
    <xf numFmtId="0" fontId="25" fillId="0" borderId="0" xfId="0" applyNumberFormat="1" applyFont="1" applyBorder="1" applyAlignment="1">
      <alignment horizontal="center" vertical="center"/>
    </xf>
    <xf numFmtId="0" fontId="25" fillId="0" borderId="10" xfId="0" applyNumberFormat="1" applyFont="1" applyBorder="1" applyAlignment="1">
      <alignment horizontal="left" vertical="center"/>
    </xf>
    <xf numFmtId="0" fontId="25" fillId="0" borderId="24" xfId="0" applyNumberFormat="1" applyFont="1" applyBorder="1" applyAlignment="1">
      <alignment vertical="center" shrinkToFit="1"/>
    </xf>
    <xf numFmtId="0" fontId="32" fillId="28" borderId="14" xfId="0" applyNumberFormat="1" applyFont="1" applyFill="1" applyBorder="1" applyAlignment="1">
      <alignment horizontal="center" vertical="center"/>
    </xf>
    <xf numFmtId="0" fontId="32" fillId="28" borderId="15" xfId="0" applyNumberFormat="1" applyFont="1" applyFill="1" applyBorder="1" applyAlignment="1">
      <alignment horizontal="center" vertical="center"/>
    </xf>
    <xf numFmtId="0" fontId="32" fillId="28" borderId="25" xfId="0" applyNumberFormat="1" applyFont="1" applyFill="1" applyBorder="1" applyAlignment="1">
      <alignment horizontal="center" vertical="center"/>
    </xf>
    <xf numFmtId="0" fontId="32" fillId="29" borderId="14" xfId="0" applyNumberFormat="1" applyFont="1" applyFill="1" applyBorder="1" applyAlignment="1">
      <alignment horizontal="center" vertical="center"/>
    </xf>
    <xf numFmtId="0" fontId="32" fillId="29" borderId="15" xfId="0" applyNumberFormat="1" applyFont="1" applyFill="1" applyBorder="1" applyAlignment="1">
      <alignment horizontal="center" vertical="center"/>
    </xf>
    <xf numFmtId="0" fontId="32" fillId="29" borderId="25" xfId="0" applyNumberFormat="1" applyFont="1" applyFill="1" applyBorder="1" applyAlignment="1">
      <alignment horizontal="center" vertical="center"/>
    </xf>
    <xf numFmtId="0" fontId="32" fillId="27" borderId="14" xfId="0" applyNumberFormat="1" applyFont="1" applyFill="1" applyBorder="1" applyAlignment="1">
      <alignment horizontal="center" vertical="center"/>
    </xf>
    <xf numFmtId="0" fontId="32" fillId="27" borderId="15" xfId="0" applyNumberFormat="1" applyFont="1" applyFill="1" applyBorder="1" applyAlignment="1">
      <alignment horizontal="center" vertical="center"/>
    </xf>
    <xf numFmtId="0" fontId="32" fillId="27" borderId="25" xfId="0" applyNumberFormat="1" applyFont="1" applyFill="1" applyBorder="1" applyAlignment="1">
      <alignment horizontal="center" vertical="center"/>
    </xf>
    <xf numFmtId="0" fontId="32" fillId="25" borderId="14" xfId="0" applyNumberFormat="1" applyFont="1" applyFill="1" applyBorder="1" applyAlignment="1">
      <alignment horizontal="center" vertical="center"/>
    </xf>
    <xf numFmtId="0" fontId="32" fillId="25" borderId="15" xfId="0" applyNumberFormat="1" applyFont="1" applyFill="1" applyBorder="1" applyAlignment="1">
      <alignment horizontal="center" vertical="center"/>
    </xf>
    <xf numFmtId="0" fontId="32" fillId="25" borderId="25" xfId="0" applyNumberFormat="1" applyFont="1" applyFill="1" applyBorder="1" applyAlignment="1">
      <alignment horizontal="center" vertical="center"/>
    </xf>
    <xf numFmtId="0" fontId="33" fillId="28" borderId="27" xfId="0" applyNumberFormat="1" applyFont="1" applyFill="1" applyBorder="1" applyAlignment="1">
      <alignment horizontal="center" vertical="center"/>
    </xf>
    <xf numFmtId="0" fontId="33" fillId="28" borderId="28" xfId="0" applyNumberFormat="1" applyFont="1" applyFill="1" applyBorder="1" applyAlignment="1">
      <alignment horizontal="center" vertical="center"/>
    </xf>
    <xf numFmtId="0" fontId="33" fillId="29" borderId="26" xfId="0" applyNumberFormat="1" applyFont="1" applyFill="1" applyBorder="1" applyAlignment="1">
      <alignment horizontal="center" vertical="center"/>
    </xf>
    <xf numFmtId="0" fontId="33" fillId="29" borderId="27" xfId="0" applyNumberFormat="1" applyFont="1" applyFill="1" applyBorder="1" applyAlignment="1">
      <alignment horizontal="center" vertical="center"/>
    </xf>
    <xf numFmtId="0" fontId="33" fillId="29" borderId="28" xfId="0" applyNumberFormat="1" applyFont="1" applyFill="1" applyBorder="1" applyAlignment="1">
      <alignment horizontal="center" vertical="center"/>
    </xf>
    <xf numFmtId="0" fontId="33" fillId="27" borderId="26" xfId="0" applyNumberFormat="1" applyFont="1" applyFill="1" applyBorder="1" applyAlignment="1">
      <alignment horizontal="center" vertical="center"/>
    </xf>
    <xf numFmtId="0" fontId="33" fillId="27" borderId="27" xfId="0" applyNumberFormat="1" applyFont="1" applyFill="1" applyBorder="1" applyAlignment="1">
      <alignment horizontal="center" vertical="center"/>
    </xf>
    <xf numFmtId="0" fontId="33" fillId="25" borderId="26" xfId="0" applyNumberFormat="1" applyFont="1" applyFill="1" applyBorder="1" applyAlignment="1">
      <alignment horizontal="center" vertical="center"/>
    </xf>
    <xf numFmtId="0" fontId="33" fillId="25" borderId="27" xfId="0" applyNumberFormat="1" applyFont="1" applyFill="1" applyBorder="1" applyAlignment="1">
      <alignment horizontal="center" vertical="center"/>
    </xf>
    <xf numFmtId="0" fontId="33" fillId="28" borderId="11" xfId="0" applyNumberFormat="1" applyFont="1" applyFill="1" applyBorder="1" applyAlignment="1">
      <alignment horizontal="center" vertical="center"/>
    </xf>
    <xf numFmtId="0" fontId="33" fillId="29" borderId="11" xfId="0" applyNumberFormat="1" applyFont="1" applyFill="1" applyBorder="1" applyAlignment="1">
      <alignment horizontal="center" vertical="center"/>
    </xf>
    <xf numFmtId="0" fontId="33" fillId="29" borderId="13" xfId="0" applyNumberFormat="1" applyFont="1" applyFill="1" applyBorder="1" applyAlignment="1">
      <alignment horizontal="center" vertical="center"/>
    </xf>
    <xf numFmtId="0" fontId="33" fillId="27" borderId="11" xfId="0" applyNumberFormat="1" applyFont="1" applyFill="1" applyBorder="1" applyAlignment="1">
      <alignment horizontal="center" vertical="center"/>
    </xf>
    <xf numFmtId="0" fontId="33" fillId="27" borderId="13" xfId="0" applyNumberFormat="1" applyFont="1" applyFill="1" applyBorder="1" applyAlignment="1">
      <alignment horizontal="center" vertical="center"/>
    </xf>
    <xf numFmtId="0" fontId="33" fillId="25" borderId="11" xfId="0" applyNumberFormat="1" applyFont="1" applyFill="1" applyBorder="1" applyAlignment="1">
      <alignment horizontal="center" vertical="center"/>
    </xf>
    <xf numFmtId="0" fontId="33" fillId="25" borderId="13" xfId="0" applyNumberFormat="1" applyFont="1" applyFill="1" applyBorder="1" applyAlignment="1">
      <alignment horizontal="center" vertical="center"/>
    </xf>
    <xf numFmtId="0" fontId="33" fillId="28" borderId="21" xfId="0" applyNumberFormat="1" applyFont="1" applyFill="1" applyBorder="1" applyAlignment="1">
      <alignment horizontal="center" vertical="center"/>
    </xf>
    <xf numFmtId="0" fontId="33" fillId="28" borderId="29" xfId="0" applyNumberFormat="1" applyFont="1" applyFill="1" applyBorder="1" applyAlignment="1">
      <alignment horizontal="center" vertical="center"/>
    </xf>
    <xf numFmtId="0" fontId="33" fillId="29" borderId="21" xfId="0" applyNumberFormat="1" applyFont="1" applyFill="1" applyBorder="1" applyAlignment="1">
      <alignment horizontal="center" vertical="center"/>
    </xf>
    <xf numFmtId="0" fontId="33" fillId="29" borderId="29" xfId="0" applyNumberFormat="1" applyFont="1" applyFill="1" applyBorder="1" applyAlignment="1">
      <alignment horizontal="center" vertical="center"/>
    </xf>
    <xf numFmtId="0" fontId="33" fillId="27" borderId="21" xfId="0" applyNumberFormat="1" applyFont="1" applyFill="1" applyBorder="1" applyAlignment="1">
      <alignment horizontal="center" vertical="center"/>
    </xf>
    <xf numFmtId="0" fontId="33" fillId="27" borderId="29" xfId="0" applyNumberFormat="1" applyFont="1" applyFill="1" applyBorder="1" applyAlignment="1">
      <alignment horizontal="center" vertical="center"/>
    </xf>
    <xf numFmtId="0" fontId="33" fillId="25" borderId="21" xfId="0" applyNumberFormat="1" applyFont="1" applyFill="1" applyBorder="1" applyAlignment="1">
      <alignment horizontal="center" vertical="center"/>
    </xf>
    <xf numFmtId="0" fontId="33" fillId="25" borderId="29" xfId="0" applyNumberFormat="1" applyFont="1" applyFill="1" applyBorder="1" applyAlignment="1">
      <alignment horizontal="center" vertical="center"/>
    </xf>
    <xf numFmtId="0" fontId="24" fillId="0" borderId="17" xfId="0" applyNumberFormat="1" applyFont="1" applyBorder="1" applyAlignment="1">
      <alignment horizontal="center" vertical="center" shrinkToFit="1"/>
    </xf>
    <xf numFmtId="177" fontId="24" fillId="0" borderId="19" xfId="124" applyNumberFormat="1" applyFont="1" applyBorder="1" applyAlignment="1">
      <alignment horizontal="center" vertical="center" shrinkToFit="1"/>
    </xf>
    <xf numFmtId="0" fontId="25" fillId="0" borderId="11" xfId="118" applyNumberFormat="1" applyFont="1" applyBorder="1" applyAlignment="1">
      <alignment horizontal="center" vertical="center" shrinkToFit="1"/>
    </xf>
    <xf numFmtId="0" fontId="25" fillId="0" borderId="24" xfId="118" applyNumberFormat="1" applyFont="1" applyFill="1" applyBorder="1" applyAlignment="1">
      <alignment horizontal="center" vertical="center" shrinkToFit="1"/>
    </xf>
    <xf numFmtId="0" fontId="25" fillId="0" borderId="21" xfId="118" applyNumberFormat="1" applyFont="1" applyBorder="1" applyAlignment="1">
      <alignment horizontal="center" vertical="center" shrinkToFit="1"/>
    </xf>
    <xf numFmtId="0" fontId="25" fillId="0" borderId="29" xfId="118" applyNumberFormat="1" applyFont="1" applyFill="1" applyBorder="1" applyAlignment="1">
      <alignment horizontal="center" vertical="center" shrinkToFit="1"/>
    </xf>
    <xf numFmtId="0" fontId="24" fillId="0" borderId="17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Border="1" applyAlignment="1">
      <alignment horizontal="center" vertical="center" shrinkToFit="1"/>
    </xf>
    <xf numFmtId="0" fontId="25" fillId="0" borderId="11" xfId="118" applyNumberFormat="1" applyFont="1" applyBorder="1" applyAlignment="1">
      <alignment horizontal="center" vertical="center" shrinkToFit="1"/>
    </xf>
    <xf numFmtId="0" fontId="25" fillId="0" borderId="24" xfId="118" applyNumberFormat="1" applyFont="1" applyBorder="1" applyAlignment="1">
      <alignment horizontal="center" vertical="center" shrinkToFit="1"/>
    </xf>
    <xf numFmtId="0" fontId="25" fillId="0" borderId="21" xfId="118" applyNumberFormat="1" applyFont="1" applyBorder="1" applyAlignment="1">
      <alignment horizontal="center" vertical="center" shrinkToFit="1"/>
    </xf>
    <xf numFmtId="0" fontId="25" fillId="0" borderId="29" xfId="118" applyNumberFormat="1" applyFont="1" applyBorder="1" applyAlignment="1">
      <alignment horizontal="center" vertical="center" shrinkToFit="1"/>
    </xf>
    <xf numFmtId="0" fontId="24" fillId="0" borderId="17" xfId="0" applyNumberFormat="1" applyFont="1" applyFill="1" applyBorder="1" applyAlignment="1">
      <alignment horizontal="center" vertical="center" shrinkToFit="1"/>
    </xf>
    <xf numFmtId="0" fontId="24" fillId="0" borderId="17" xfId="118" applyNumberFormat="1" applyFont="1" applyBorder="1" applyAlignment="1">
      <alignment horizontal="center" vertical="center" shrinkToFit="1"/>
    </xf>
    <xf numFmtId="0" fontId="24" fillId="0" borderId="19" xfId="118" applyNumberFormat="1" applyFont="1" applyBorder="1" applyAlignment="1">
      <alignment horizontal="center" vertical="center" shrinkToFit="1"/>
    </xf>
    <xf numFmtId="0" fontId="31" fillId="0" borderId="18" xfId="0" applyNumberFormat="1" applyFont="1" applyBorder="1" applyAlignment="1">
      <alignment horizontal="center" vertical="center" wrapText="1"/>
    </xf>
    <xf numFmtId="0" fontId="31" fillId="0" borderId="17" xfId="0" applyNumberFormat="1" applyFont="1" applyBorder="1" applyAlignment="1">
      <alignment horizontal="center" vertical="center"/>
    </xf>
    <xf numFmtId="0" fontId="31" fillId="0" borderId="19" xfId="0" applyNumberFormat="1" applyFont="1" applyBorder="1" applyAlignment="1">
      <alignment horizontal="center" vertical="center" wrapText="1"/>
    </xf>
    <xf numFmtId="0" fontId="34" fillId="0" borderId="21" xfId="0" applyNumberFormat="1" applyFont="1" applyBorder="1" applyAlignment="1">
      <alignment horizontal="center" vertical="center"/>
    </xf>
    <xf numFmtId="0" fontId="34" fillId="0" borderId="12" xfId="0" applyNumberFormat="1" applyFont="1" applyBorder="1" applyAlignment="1">
      <alignment horizontal="center" vertical="center" wrapText="1"/>
    </xf>
    <xf numFmtId="0" fontId="34" fillId="0" borderId="29" xfId="0" applyNumberFormat="1" applyFont="1" applyBorder="1" applyAlignment="1">
      <alignment horizontal="center" vertical="center" wrapText="1"/>
    </xf>
    <xf numFmtId="0" fontId="35" fillId="30" borderId="30" xfId="0" applyNumberFormat="1" applyFont="1" applyFill="1" applyBorder="1" applyAlignment="1">
      <alignment horizontal="center" vertical="center" wrapText="1"/>
    </xf>
    <xf numFmtId="0" fontId="35" fillId="30" borderId="31" xfId="0" applyNumberFormat="1" applyFont="1" applyFill="1" applyBorder="1" applyAlignment="1">
      <alignment horizontal="center" vertical="center" wrapText="1" shrinkToFit="1"/>
    </xf>
    <xf numFmtId="0" fontId="35" fillId="30" borderId="21" xfId="0" applyNumberFormat="1" applyFont="1" applyFill="1" applyBorder="1" applyAlignment="1">
      <alignment horizontal="center" vertical="center"/>
    </xf>
    <xf numFmtId="0" fontId="25" fillId="24" borderId="10" xfId="121" applyNumberFormat="1" applyFont="1" applyFill="1" applyBorder="1" applyAlignment="1">
      <alignment horizontal="center" vertical="center" shrinkToFit="1"/>
    </xf>
    <xf numFmtId="0" fontId="25" fillId="24" borderId="10" xfId="121" applyNumberFormat="1" applyFont="1" applyFill="1" applyBorder="1" applyAlignment="1">
      <alignment horizontal="left" vertical="center" shrinkToFit="1"/>
    </xf>
    <xf numFmtId="0" fontId="25" fillId="24" borderId="10" xfId="0" applyNumberFormat="1" applyFont="1" applyFill="1" applyBorder="1" applyAlignment="1">
      <alignment vertical="center" shrinkToFit="1"/>
    </xf>
    <xf numFmtId="49" fontId="25" fillId="24" borderId="10" xfId="121" applyNumberFormat="1" applyFont="1" applyFill="1" applyBorder="1" applyAlignment="1">
      <alignment horizontal="center" vertical="center" shrinkToFit="1"/>
    </xf>
    <xf numFmtId="0" fontId="25" fillId="24" borderId="10" xfId="0" applyNumberFormat="1" applyFont="1" applyFill="1" applyBorder="1" applyAlignment="1">
      <alignment horizontal="center" vertical="center" shrinkToFit="1"/>
    </xf>
    <xf numFmtId="0" fontId="25" fillId="24" borderId="10" xfId="0" applyNumberFormat="1" applyFont="1" applyFill="1" applyBorder="1" applyAlignment="1">
      <alignment horizontal="left" vertical="center" shrinkToFit="1"/>
    </xf>
    <xf numFmtId="0" fontId="25" fillId="0" borderId="0" xfId="0" applyNumberFormat="1" applyFont="1" applyAlignment="1">
      <alignment vertical="center" shrinkToFit="1"/>
    </xf>
    <xf numFmtId="0" fontId="25" fillId="24" borderId="12" xfId="121" applyNumberFormat="1" applyFont="1" applyFill="1" applyBorder="1" applyAlignment="1">
      <alignment horizontal="center" vertical="center" shrinkToFit="1"/>
    </xf>
    <xf numFmtId="0" fontId="25" fillId="24" borderId="12" xfId="0" applyNumberFormat="1" applyFont="1" applyFill="1" applyBorder="1" applyAlignment="1">
      <alignment horizontal="center" vertical="center" shrinkToFit="1"/>
    </xf>
    <xf numFmtId="0" fontId="25" fillId="24" borderId="12" xfId="121" applyNumberFormat="1" applyFont="1" applyFill="1" applyBorder="1" applyAlignment="1">
      <alignment horizontal="left" vertical="center" shrinkToFit="1"/>
    </xf>
    <xf numFmtId="49" fontId="25" fillId="24" borderId="12" xfId="121" applyNumberFormat="1" applyFont="1" applyFill="1" applyBorder="1" applyAlignment="1">
      <alignment horizontal="center" vertical="center" shrinkToFit="1"/>
    </xf>
    <xf numFmtId="0" fontId="25" fillId="24" borderId="10" xfId="9" applyNumberFormat="1" applyFont="1" applyFill="1" applyBorder="1" applyAlignment="1">
      <alignment horizontal="left" vertical="center" shrinkToFit="1"/>
    </xf>
    <xf numFmtId="0" fontId="25" fillId="0" borderId="10" xfId="125" applyNumberFormat="1" applyFont="1" applyFill="1" applyBorder="1" applyAlignment="1">
      <alignment horizontal="center" vertical="center" shrinkToFit="1"/>
    </xf>
    <xf numFmtId="0" fontId="24" fillId="27" borderId="22" xfId="6" applyNumberFormat="1" applyFont="1" applyFill="1" applyBorder="1" applyAlignment="1">
      <alignment horizontal="left" vertical="center" shrinkToFit="1"/>
    </xf>
    <xf numFmtId="0" fontId="25" fillId="24" borderId="10" xfId="26" applyNumberFormat="1" applyFont="1" applyFill="1" applyBorder="1" applyAlignment="1" applyProtection="1">
      <alignment horizontal="left" vertical="center" shrinkToFit="1"/>
    </xf>
    <xf numFmtId="0" fontId="25" fillId="0" borderId="10" xfId="125" applyNumberFormat="1" applyFont="1" applyFill="1" applyBorder="1" applyAlignment="1">
      <alignment horizontal="left" vertical="center" shrinkToFit="1"/>
    </xf>
    <xf numFmtId="0" fontId="25" fillId="24" borderId="10" xfId="125" applyNumberFormat="1" applyFont="1" applyFill="1" applyBorder="1" applyAlignment="1">
      <alignment horizontal="left" vertical="center" shrinkToFit="1"/>
    </xf>
    <xf numFmtId="0" fontId="25" fillId="0" borderId="10" xfId="0" applyNumberFormat="1" applyFont="1" applyFill="1" applyBorder="1" applyAlignment="1">
      <alignment vertical="center" shrinkToFit="1"/>
    </xf>
    <xf numFmtId="0" fontId="25" fillId="0" borderId="10" xfId="0" applyNumberFormat="1" applyFont="1" applyBorder="1" applyAlignment="1">
      <alignment vertical="center" shrinkToFit="1"/>
    </xf>
    <xf numFmtId="0" fontId="25" fillId="0" borderId="10" xfId="125" applyNumberFormat="1" applyFont="1" applyFill="1" applyBorder="1" applyAlignment="1">
      <alignment vertical="center" shrinkToFit="1"/>
    </xf>
    <xf numFmtId="0" fontId="25" fillId="0" borderId="17" xfId="0" applyNumberFormat="1" applyFont="1" applyBorder="1" applyAlignment="1">
      <alignment horizontal="center" vertical="center" shrinkToFit="1"/>
    </xf>
    <xf numFmtId="0" fontId="25" fillId="24" borderId="18" xfId="0" applyNumberFormat="1" applyFont="1" applyFill="1" applyBorder="1" applyAlignment="1">
      <alignment horizontal="center" vertical="center" shrinkToFit="1"/>
    </xf>
    <xf numFmtId="0" fontId="25" fillId="24" borderId="18" xfId="6" applyNumberFormat="1" applyFont="1" applyFill="1" applyBorder="1" applyAlignment="1">
      <alignment horizontal="center" vertical="center" shrinkToFit="1"/>
    </xf>
    <xf numFmtId="0" fontId="25" fillId="24" borderId="18" xfId="6" applyNumberFormat="1" applyFont="1" applyFill="1" applyBorder="1" applyAlignment="1">
      <alignment horizontal="left" vertical="center" shrinkToFit="1"/>
    </xf>
    <xf numFmtId="0" fontId="25" fillId="0" borderId="19" xfId="0" applyNumberFormat="1" applyFont="1" applyBorder="1" applyAlignment="1">
      <alignment horizontal="left" vertical="center" shrinkToFit="1"/>
    </xf>
    <xf numFmtId="0" fontId="25" fillId="0" borderId="0" xfId="0" applyNumberFormat="1" applyFont="1" applyBorder="1" applyAlignment="1">
      <alignment horizontal="left" vertical="center"/>
    </xf>
    <xf numFmtId="0" fontId="25" fillId="0" borderId="10" xfId="121" applyNumberFormat="1" applyFont="1" applyFill="1" applyBorder="1" applyAlignment="1">
      <alignment horizontal="center" vertical="center" shrinkToFit="1"/>
    </xf>
    <xf numFmtId="0" fontId="25" fillId="0" borderId="10" xfId="121" applyNumberFormat="1" applyFont="1" applyFill="1" applyBorder="1" applyAlignment="1">
      <alignment horizontal="center" vertical="center" shrinkToFit="1"/>
    </xf>
    <xf numFmtId="0" fontId="25" fillId="24" borderId="10" xfId="7" applyNumberFormat="1" applyFont="1" applyFill="1" applyBorder="1" applyAlignment="1">
      <alignment horizontal="left" vertical="center" shrinkToFit="1"/>
    </xf>
    <xf numFmtId="0" fontId="25" fillId="24" borderId="18" xfId="6" applyNumberFormat="1" applyFont="1" applyFill="1" applyBorder="1" applyAlignment="1">
      <alignment vertical="center" shrinkToFit="1"/>
    </xf>
    <xf numFmtId="0" fontId="25" fillId="24" borderId="10" xfId="6" applyNumberFormat="1" applyFont="1" applyFill="1" applyBorder="1" applyAlignment="1">
      <alignment vertical="center" shrinkToFit="1"/>
    </xf>
    <xf numFmtId="0" fontId="36" fillId="0" borderId="10" xfId="6" applyNumberFormat="1" applyFont="1" applyFill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27" fillId="0" borderId="32" xfId="0" applyNumberFormat="1" applyFont="1" applyBorder="1" applyAlignment="1">
      <alignment vertical="center"/>
    </xf>
    <xf numFmtId="0" fontId="27" fillId="0" borderId="0" xfId="0" applyNumberFormat="1" applyFont="1" applyBorder="1" applyAlignment="1">
      <alignment vertical="center"/>
    </xf>
    <xf numFmtId="0" fontId="37" fillId="24" borderId="10" xfId="0" applyNumberFormat="1" applyFont="1" applyFill="1" applyBorder="1" applyAlignment="1">
      <alignment horizontal="center" vertical="center" shrinkToFit="1"/>
    </xf>
    <xf numFmtId="0" fontId="37" fillId="24" borderId="10" xfId="0" applyNumberFormat="1" applyFont="1" applyFill="1" applyBorder="1" applyAlignment="1">
      <alignment horizontal="left" vertical="center" shrinkToFit="1"/>
    </xf>
    <xf numFmtId="0" fontId="37" fillId="0" borderId="10" xfId="0" applyNumberFormat="1" applyFont="1" applyFill="1" applyBorder="1" applyAlignment="1">
      <alignment horizontal="left" vertical="center" shrinkToFit="1"/>
    </xf>
    <xf numFmtId="0" fontId="25" fillId="0" borderId="11" xfId="0" applyNumberFormat="1" applyFont="1" applyBorder="1" applyAlignment="1">
      <alignment horizontal="center" vertical="center" shrinkToFit="1"/>
    </xf>
    <xf numFmtId="0" fontId="25" fillId="0" borderId="24" xfId="3" applyNumberFormat="1" applyFont="1" applyFill="1" applyBorder="1" applyAlignment="1">
      <alignment horizontal="center" vertical="center" shrinkToFit="1"/>
    </xf>
    <xf numFmtId="0" fontId="25" fillId="0" borderId="24" xfId="0" applyNumberFormat="1" applyFont="1" applyBorder="1" applyAlignment="1">
      <alignment horizontal="center" vertical="center" shrinkToFit="1"/>
    </xf>
    <xf numFmtId="0" fontId="25" fillId="24" borderId="24" xfId="3" applyNumberFormat="1" applyFont="1" applyFill="1" applyBorder="1" applyAlignment="1">
      <alignment horizontal="center" vertical="center" shrinkToFit="1"/>
    </xf>
    <xf numFmtId="0" fontId="25" fillId="0" borderId="24" xfId="19" applyNumberFormat="1" applyFont="1" applyBorder="1" applyAlignment="1">
      <alignment horizontal="center" vertical="center" shrinkToFit="1"/>
    </xf>
    <xf numFmtId="0" fontId="25" fillId="24" borderId="24" xfId="19" applyNumberFormat="1" applyFont="1" applyFill="1" applyBorder="1" applyAlignment="1">
      <alignment horizontal="center" vertical="center" shrinkToFit="1"/>
    </xf>
    <xf numFmtId="0" fontId="25" fillId="0" borderId="24" xfId="0" applyNumberFormat="1" applyFont="1" applyBorder="1" applyAlignment="1">
      <alignment horizontal="center" vertical="center" shrinkToFit="1"/>
    </xf>
    <xf numFmtId="0" fontId="25" fillId="24" borderId="24" xfId="0" applyNumberFormat="1" applyFont="1" applyFill="1" applyBorder="1" applyAlignment="1">
      <alignment horizontal="center" vertical="center" shrinkToFit="1"/>
    </xf>
    <xf numFmtId="0" fontId="25" fillId="24" borderId="24" xfId="121" applyNumberFormat="1" applyFont="1" applyFill="1" applyBorder="1" applyAlignment="1">
      <alignment horizontal="center" vertical="center" shrinkToFit="1"/>
    </xf>
    <xf numFmtId="0" fontId="25" fillId="24" borderId="29" xfId="121" applyNumberFormat="1" applyFont="1" applyFill="1" applyBorder="1" applyAlignment="1">
      <alignment horizontal="center" vertical="center" shrinkToFit="1"/>
    </xf>
    <xf numFmtId="0" fontId="25" fillId="24" borderId="30" xfId="0" applyNumberFormat="1" applyFont="1" applyFill="1" applyBorder="1" applyAlignment="1">
      <alignment horizontal="center" vertical="center" shrinkToFit="1"/>
    </xf>
    <xf numFmtId="0" fontId="25" fillId="0" borderId="30" xfId="0" applyNumberFormat="1" applyFont="1" applyBorder="1" applyAlignment="1">
      <alignment horizontal="left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29" xfId="0" applyNumberFormat="1" applyFont="1" applyBorder="1">
      <alignment vertical="center"/>
    </xf>
    <xf numFmtId="0" fontId="25" fillId="0" borderId="12" xfId="18" applyFont="1" applyFill="1" applyBorder="1" applyAlignment="1">
      <alignment horizontal="left" vertical="center" wrapText="1"/>
      <protection locked="0"/>
    </xf>
    <xf numFmtId="0" fontId="25" fillId="0" borderId="10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10" xfId="0" applyNumberFormat="1" applyFont="1" applyFill="1" applyBorder="1" applyAlignment="1">
      <alignment horizontal="left" vertical="center"/>
    </xf>
    <xf numFmtId="0" fontId="25" fillId="0" borderId="12" xfId="0" applyNumberFormat="1" applyFont="1" applyFill="1" applyBorder="1" applyAlignment="1">
      <alignment horizontal="left" vertical="center"/>
    </xf>
    <xf numFmtId="0" fontId="25" fillId="0" borderId="12" xfId="0" applyNumberFormat="1" applyFont="1" applyBorder="1" applyAlignment="1">
      <alignment horizontal="center" vertical="center"/>
    </xf>
    <xf numFmtId="0" fontId="25" fillId="24" borderId="21" xfId="118" applyNumberFormat="1" applyFont="1" applyFill="1" applyBorder="1" applyAlignment="1">
      <alignment horizontal="center" vertical="center" shrinkToFit="1"/>
    </xf>
    <xf numFmtId="0" fontId="24" fillId="26" borderId="33" xfId="118" applyNumberFormat="1" applyFont="1" applyFill="1" applyBorder="1" applyAlignment="1">
      <alignment horizontal="center" vertical="center" shrinkToFit="1"/>
    </xf>
    <xf numFmtId="0" fontId="25" fillId="0" borderId="34" xfId="118" applyNumberFormat="1" applyFont="1" applyBorder="1" applyAlignment="1" applyProtection="1">
      <alignment vertical="center" shrinkToFit="1"/>
      <protection locked="0"/>
    </xf>
    <xf numFmtId="0" fontId="37" fillId="24" borderId="34" xfId="0" applyNumberFormat="1" applyFont="1" applyFill="1" applyBorder="1" applyAlignment="1">
      <alignment vertical="center" shrinkToFit="1"/>
    </xf>
    <xf numFmtId="0" fontId="37" fillId="0" borderId="10" xfId="0" applyNumberFormat="1" applyFont="1" applyFill="1" applyBorder="1" applyAlignment="1">
      <alignment horizontal="center" vertical="center" shrinkToFit="1"/>
    </xf>
    <xf numFmtId="0" fontId="25" fillId="24" borderId="34" xfId="118" applyNumberFormat="1" applyFont="1" applyFill="1" applyBorder="1" applyAlignment="1">
      <alignment horizontal="left" vertical="center" shrinkToFit="1"/>
    </xf>
    <xf numFmtId="0" fontId="25" fillId="24" borderId="35" xfId="118" applyNumberFormat="1" applyFont="1" applyFill="1" applyBorder="1" applyAlignment="1" applyProtection="1">
      <alignment vertical="center" shrinkToFit="1"/>
      <protection locked="0"/>
    </xf>
    <xf numFmtId="0" fontId="25" fillId="0" borderId="24" xfId="118" applyNumberFormat="1" applyFont="1" applyBorder="1" applyAlignment="1" applyProtection="1">
      <alignment horizontal="center" vertical="center" shrinkToFit="1"/>
      <protection locked="0"/>
    </xf>
    <xf numFmtId="0" fontId="37" fillId="24" borderId="24" xfId="0" applyNumberFormat="1" applyFont="1" applyFill="1" applyBorder="1" applyAlignment="1">
      <alignment horizontal="center" vertical="center" shrinkToFit="1"/>
    </xf>
    <xf numFmtId="0" fontId="25" fillId="24" borderId="24" xfId="118" applyNumberFormat="1" applyFont="1" applyFill="1" applyBorder="1" applyAlignment="1">
      <alignment horizontal="center" vertical="center" shrinkToFit="1"/>
    </xf>
    <xf numFmtId="0" fontId="25" fillId="24" borderId="29" xfId="118" applyNumberFormat="1" applyFont="1" applyFill="1" applyBorder="1" applyAlignment="1" applyProtection="1">
      <alignment horizontal="center" vertical="center" shrinkToFit="1"/>
      <protection locked="0"/>
    </xf>
    <xf numFmtId="0" fontId="0" fillId="31" borderId="17" xfId="0" applyNumberFormat="1" applyFill="1" applyBorder="1" applyAlignment="1">
      <alignment horizontal="center" vertical="center"/>
    </xf>
    <xf numFmtId="0" fontId="0" fillId="31" borderId="18" xfId="0" applyNumberFormat="1" applyFill="1" applyBorder="1" applyAlignment="1">
      <alignment horizontal="center" vertical="center"/>
    </xf>
    <xf numFmtId="0" fontId="0" fillId="31" borderId="19" xfId="0" applyNumberFormat="1" applyFill="1" applyBorder="1" applyAlignment="1">
      <alignment horizontal="center" vertical="center"/>
    </xf>
    <xf numFmtId="0" fontId="0" fillId="31" borderId="33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0" xfId="0" applyNumberFormat="1" applyFill="1" applyBorder="1">
      <alignment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4" xfId="0" applyNumberForma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0" fontId="0" fillId="0" borderId="12" xfId="0" applyNumberFormat="1" applyFill="1" applyBorder="1">
      <alignment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35" xfId="0" applyNumberFormat="1" applyFill="1" applyBorder="1" applyAlignment="1">
      <alignment horizontal="center" vertical="center"/>
    </xf>
    <xf numFmtId="0" fontId="0" fillId="0" borderId="29" xfId="0" applyNumberFormat="1" applyFill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17" xfId="0" applyNumberFormat="1" applyFill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32" fillId="25" borderId="23" xfId="0" applyNumberFormat="1" applyFont="1" applyFill="1" applyBorder="1" applyAlignment="1">
      <alignment horizontal="center" vertical="center"/>
    </xf>
    <xf numFmtId="0" fontId="33" fillId="25" borderId="46" xfId="0" applyNumberFormat="1" applyFont="1" applyFill="1" applyBorder="1" applyAlignment="1">
      <alignment horizontal="center" vertical="center"/>
    </xf>
    <xf numFmtId="0" fontId="41" fillId="31" borderId="47" xfId="0" applyNumberFormat="1" applyFont="1" applyFill="1" applyBorder="1" applyAlignment="1">
      <alignment horizontal="center" vertical="center"/>
    </xf>
    <xf numFmtId="0" fontId="0" fillId="31" borderId="48" xfId="0" applyNumberFormat="1" applyFill="1" applyBorder="1" applyAlignment="1">
      <alignment horizontal="center" vertical="center"/>
    </xf>
    <xf numFmtId="0" fontId="33" fillId="31" borderId="26" xfId="0" applyNumberFormat="1" applyFont="1" applyFill="1" applyBorder="1" applyAlignment="1">
      <alignment horizontal="center" vertical="center"/>
    </xf>
    <xf numFmtId="0" fontId="33" fillId="31" borderId="11" xfId="0" applyNumberFormat="1" applyFont="1" applyFill="1" applyBorder="1" applyAlignment="1">
      <alignment horizontal="center" vertical="center"/>
    </xf>
    <xf numFmtId="0" fontId="33" fillId="31" borderId="21" xfId="0" applyNumberFormat="1" applyFont="1" applyFill="1" applyBorder="1" applyAlignment="1">
      <alignment horizontal="center" vertical="center"/>
    </xf>
    <xf numFmtId="0" fontId="33" fillId="29" borderId="0" xfId="0" applyNumberFormat="1" applyFont="1" applyFill="1" applyBorder="1" applyAlignment="1">
      <alignment horizontal="center" vertical="center"/>
    </xf>
    <xf numFmtId="0" fontId="33" fillId="29" borderId="32" xfId="0" applyNumberFormat="1" applyFont="1" applyFill="1" applyBorder="1" applyAlignment="1">
      <alignment horizontal="center" vertical="center"/>
    </xf>
    <xf numFmtId="0" fontId="33" fillId="29" borderId="20" xfId="0" applyNumberFormat="1" applyFont="1" applyFill="1" applyBorder="1" applyAlignment="1" applyProtection="1">
      <alignment horizontal="center" vertical="center"/>
    </xf>
    <xf numFmtId="0" fontId="33" fillId="29" borderId="44" xfId="0" applyNumberFormat="1" applyFont="1" applyFill="1" applyBorder="1" applyAlignment="1" applyProtection="1">
      <alignment horizontal="center" vertical="center"/>
    </xf>
    <xf numFmtId="0" fontId="33" fillId="29" borderId="40" xfId="0" applyNumberFormat="1" applyFont="1" applyFill="1" applyBorder="1" applyAlignment="1" applyProtection="1">
      <alignment horizontal="center" vertical="center"/>
    </xf>
    <xf numFmtId="0" fontId="33" fillId="29" borderId="0" xfId="0" applyNumberFormat="1" applyFont="1" applyFill="1" applyBorder="1" applyAlignment="1" applyProtection="1">
      <alignment horizontal="center" vertical="center"/>
    </xf>
    <xf numFmtId="0" fontId="33" fillId="29" borderId="32" xfId="0" applyNumberFormat="1" applyFont="1" applyFill="1" applyBorder="1" applyAlignment="1" applyProtection="1">
      <alignment horizontal="center" vertical="center"/>
    </xf>
    <xf numFmtId="0" fontId="31" fillId="0" borderId="49" xfId="0" applyNumberFormat="1" applyFont="1" applyFill="1" applyBorder="1" applyAlignment="1">
      <alignment horizontal="center" vertical="center" wrapText="1"/>
    </xf>
    <xf numFmtId="0" fontId="31" fillId="0" borderId="50" xfId="0" applyNumberFormat="1" applyFont="1" applyFill="1" applyBorder="1" applyAlignment="1">
      <alignment horizontal="center" vertical="center" wrapText="1"/>
    </xf>
    <xf numFmtId="0" fontId="34" fillId="0" borderId="51" xfId="0" applyNumberFormat="1" applyFont="1" applyBorder="1" applyAlignment="1">
      <alignment horizontal="center" vertical="center"/>
    </xf>
    <xf numFmtId="0" fontId="34" fillId="0" borderId="52" xfId="0" applyNumberFormat="1" applyFont="1" applyBorder="1" applyAlignment="1">
      <alignment horizontal="center" vertical="center"/>
    </xf>
    <xf numFmtId="0" fontId="31" fillId="0" borderId="33" xfId="0" applyNumberFormat="1" applyFont="1" applyBorder="1" applyAlignment="1">
      <alignment horizontal="center" vertical="center"/>
    </xf>
    <xf numFmtId="0" fontId="31" fillId="0" borderId="35" xfId="0" applyNumberFormat="1" applyFont="1" applyBorder="1" applyAlignment="1">
      <alignment horizontal="center" vertical="center"/>
    </xf>
    <xf numFmtId="0" fontId="31" fillId="0" borderId="54" xfId="0" applyNumberFormat="1" applyFont="1" applyBorder="1" applyAlignment="1">
      <alignment horizontal="center" vertical="center"/>
    </xf>
    <xf numFmtId="0" fontId="31" fillId="0" borderId="27" xfId="0" applyNumberFormat="1" applyFont="1" applyBorder="1" applyAlignment="1">
      <alignment horizontal="center" vertical="center"/>
    </xf>
    <xf numFmtId="0" fontId="31" fillId="0" borderId="57" xfId="0" applyNumberFormat="1" applyFont="1" applyBorder="1" applyAlignment="1">
      <alignment horizontal="center" vertical="center" wrapText="1"/>
    </xf>
    <xf numFmtId="0" fontId="31" fillId="0" borderId="50" xfId="0" applyNumberFormat="1" applyFont="1" applyBorder="1" applyAlignment="1">
      <alignment horizontal="center" vertical="center" wrapText="1"/>
    </xf>
    <xf numFmtId="0" fontId="34" fillId="0" borderId="58" xfId="0" applyNumberFormat="1" applyFont="1" applyBorder="1" applyAlignment="1">
      <alignment horizontal="center" vertical="center" wrapText="1"/>
    </xf>
    <xf numFmtId="0" fontId="44" fillId="0" borderId="37" xfId="0" applyNumberFormat="1" applyFont="1" applyFill="1" applyBorder="1" applyAlignment="1" applyProtection="1">
      <alignment horizontal="left" vertical="center" wrapText="1"/>
    </xf>
    <xf numFmtId="0" fontId="0" fillId="0" borderId="37" xfId="0" applyNumberFormat="1" applyFont="1" applyFill="1" applyBorder="1" applyAlignment="1" applyProtection="1">
      <alignment vertical="center"/>
    </xf>
    <xf numFmtId="0" fontId="41" fillId="31" borderId="15" xfId="0" applyNumberFormat="1" applyFont="1" applyFill="1" applyBorder="1" applyAlignment="1">
      <alignment horizontal="center" vertical="center"/>
    </xf>
    <xf numFmtId="0" fontId="45" fillId="0" borderId="59" xfId="0" applyNumberFormat="1" applyFont="1" applyBorder="1" applyAlignment="1">
      <alignment horizontal="center" vertical="center" wrapText="1"/>
    </xf>
    <xf numFmtId="0" fontId="33" fillId="28" borderId="13" xfId="0" applyNumberFormat="1" applyFont="1" applyFill="1" applyBorder="1" applyAlignment="1">
      <alignment horizontal="center" vertical="center"/>
    </xf>
    <xf numFmtId="0" fontId="33" fillId="28" borderId="24" xfId="0" applyNumberFormat="1" applyFont="1" applyFill="1" applyBorder="1" applyAlignment="1">
      <alignment horizontal="center" vertical="center"/>
    </xf>
    <xf numFmtId="0" fontId="25" fillId="33" borderId="11" xfId="0" applyNumberFormat="1" applyFont="1" applyFill="1" applyBorder="1" applyAlignment="1">
      <alignment horizontal="center" vertical="center" shrinkToFit="1"/>
    </xf>
    <xf numFmtId="0" fontId="25" fillId="33" borderId="10" xfId="0" applyNumberFormat="1" applyFont="1" applyFill="1" applyBorder="1" applyAlignment="1">
      <alignment horizontal="center" vertical="center" shrinkToFit="1"/>
    </xf>
    <xf numFmtId="0" fontId="25" fillId="34" borderId="11" xfId="0" applyNumberFormat="1" applyFont="1" applyFill="1" applyBorder="1" applyAlignment="1">
      <alignment horizontal="center" vertical="center" shrinkToFit="1"/>
    </xf>
    <xf numFmtId="0" fontId="25" fillId="34" borderId="10" xfId="0" applyNumberFormat="1" applyFont="1" applyFill="1" applyBorder="1" applyAlignment="1">
      <alignment horizontal="center" vertical="center" shrinkToFit="1"/>
    </xf>
    <xf numFmtId="0" fontId="25" fillId="34" borderId="10" xfId="121" applyNumberFormat="1" applyFont="1" applyFill="1" applyBorder="1" applyAlignment="1">
      <alignment vertical="center" shrinkToFit="1"/>
    </xf>
    <xf numFmtId="0" fontId="25" fillId="34" borderId="26" xfId="0" applyNumberFormat="1" applyFont="1" applyFill="1" applyBorder="1" applyAlignment="1">
      <alignment horizontal="center" vertical="center" shrinkToFit="1"/>
    </xf>
    <xf numFmtId="0" fontId="25" fillId="34" borderId="10" xfId="0" applyNumberFormat="1" applyFont="1" applyFill="1" applyBorder="1" applyAlignment="1">
      <alignment horizontal="left" vertical="center" shrinkToFit="1"/>
    </xf>
    <xf numFmtId="0" fontId="25" fillId="34" borderId="10" xfId="121" applyNumberFormat="1" applyFont="1" applyFill="1" applyBorder="1" applyAlignment="1">
      <alignment horizontal="center" vertical="center" shrinkToFit="1"/>
    </xf>
    <xf numFmtId="0" fontId="25" fillId="34" borderId="10" xfId="121" applyNumberFormat="1" applyFont="1" applyFill="1" applyBorder="1" applyAlignment="1">
      <alignment horizontal="left" vertical="center" shrinkToFit="1"/>
    </xf>
    <xf numFmtId="0" fontId="25" fillId="34" borderId="12" xfId="0" applyNumberFormat="1" applyFont="1" applyFill="1" applyBorder="1" applyAlignment="1">
      <alignment horizontal="center" vertical="center" shrinkToFit="1"/>
    </xf>
    <xf numFmtId="0" fontId="25" fillId="34" borderId="12" xfId="0" applyNumberFormat="1" applyFont="1" applyFill="1" applyBorder="1" applyAlignment="1">
      <alignment horizontal="left" vertical="center" shrinkToFit="1"/>
    </xf>
    <xf numFmtId="0" fontId="25" fillId="35" borderId="26" xfId="0" applyNumberFormat="1" applyFont="1" applyFill="1" applyBorder="1" applyAlignment="1">
      <alignment horizontal="center" vertical="center" shrinkToFit="1"/>
    </xf>
    <xf numFmtId="0" fontId="25" fillId="35" borderId="10" xfId="0" applyNumberFormat="1" applyFont="1" applyFill="1" applyBorder="1" applyAlignment="1">
      <alignment horizontal="center" vertical="center" shrinkToFit="1"/>
    </xf>
    <xf numFmtId="0" fontId="25" fillId="35" borderId="10" xfId="0" applyNumberFormat="1" applyFont="1" applyFill="1" applyBorder="1" applyAlignment="1">
      <alignment horizontal="left" vertical="center" shrinkToFit="1"/>
    </xf>
    <xf numFmtId="0" fontId="25" fillId="35" borderId="11" xfId="0" applyNumberFormat="1" applyFont="1" applyFill="1" applyBorder="1" applyAlignment="1">
      <alignment horizontal="center" vertical="center" shrinkToFit="1"/>
    </xf>
    <xf numFmtId="0" fontId="25" fillId="35" borderId="10" xfId="121" applyNumberFormat="1" applyFont="1" applyFill="1" applyBorder="1" applyAlignment="1">
      <alignment vertical="center" shrinkToFit="1"/>
    </xf>
    <xf numFmtId="0" fontId="25" fillId="35" borderId="10" xfId="0" applyNumberFormat="1" applyFont="1" applyFill="1" applyBorder="1" applyAlignment="1">
      <alignment vertical="center" shrinkToFit="1"/>
    </xf>
    <xf numFmtId="0" fontId="25" fillId="35" borderId="10" xfId="0" applyFont="1" applyFill="1" applyBorder="1" applyAlignment="1">
      <alignment horizontal="center" vertical="center"/>
    </xf>
    <xf numFmtId="14" fontId="25" fillId="35" borderId="10" xfId="0" applyNumberFormat="1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left" vertical="center" wrapText="1"/>
    </xf>
    <xf numFmtId="0" fontId="25" fillId="35" borderId="21" xfId="0" applyNumberFormat="1" applyFont="1" applyFill="1" applyBorder="1" applyAlignment="1">
      <alignment horizontal="center" vertical="center" shrinkToFit="1"/>
    </xf>
    <xf numFmtId="0" fontId="25" fillId="35" borderId="12" xfId="0" applyFont="1" applyFill="1" applyBorder="1" applyAlignment="1">
      <alignment horizontal="center" vertical="center"/>
    </xf>
    <xf numFmtId="14" fontId="25" fillId="35" borderId="12" xfId="0" applyNumberFormat="1" applyFont="1" applyFill="1" applyBorder="1" applyAlignment="1">
      <alignment horizontal="center" vertical="center"/>
    </xf>
    <xf numFmtId="0" fontId="25" fillId="35" borderId="12" xfId="0" applyFont="1" applyFill="1" applyBorder="1" applyAlignment="1">
      <alignment horizontal="left" vertical="center" wrapText="1"/>
    </xf>
    <xf numFmtId="0" fontId="25" fillId="34" borderId="10" xfId="0" applyNumberFormat="1" applyFont="1" applyFill="1" applyBorder="1" applyAlignment="1">
      <alignment vertical="center" shrinkToFit="1"/>
    </xf>
    <xf numFmtId="14" fontId="25" fillId="34" borderId="10" xfId="0" applyNumberFormat="1" applyFont="1" applyFill="1" applyBorder="1" applyAlignment="1">
      <alignment horizontal="center" vertical="center" shrinkToFit="1"/>
    </xf>
    <xf numFmtId="0" fontId="25" fillId="36" borderId="11" xfId="0" applyNumberFormat="1" applyFont="1" applyFill="1" applyBorder="1" applyAlignment="1">
      <alignment horizontal="center" vertical="center" shrinkToFit="1"/>
    </xf>
    <xf numFmtId="0" fontId="25" fillId="36" borderId="10" xfId="0" applyNumberFormat="1" applyFont="1" applyFill="1" applyBorder="1" applyAlignment="1">
      <alignment horizontal="center" vertical="center" shrinkToFit="1"/>
    </xf>
    <xf numFmtId="0" fontId="25" fillId="36" borderId="10" xfId="6" applyNumberFormat="1" applyFont="1" applyFill="1" applyBorder="1" applyAlignment="1">
      <alignment horizontal="center" vertical="center" shrinkToFit="1"/>
    </xf>
    <xf numFmtId="0" fontId="25" fillId="35" borderId="10" xfId="6" applyNumberFormat="1" applyFont="1" applyFill="1" applyBorder="1" applyAlignment="1">
      <alignment horizontal="center" vertical="center" shrinkToFit="1"/>
    </xf>
    <xf numFmtId="0" fontId="25" fillId="33" borderId="10" xfId="6" applyNumberFormat="1" applyFont="1" applyFill="1" applyBorder="1" applyAlignment="1">
      <alignment horizontal="center" vertical="center" shrinkToFit="1"/>
    </xf>
    <xf numFmtId="0" fontId="25" fillId="33" borderId="10" xfId="6" applyNumberFormat="1" applyFont="1" applyFill="1" applyBorder="1" applyAlignment="1">
      <alignment vertical="center" shrinkToFit="1"/>
    </xf>
    <xf numFmtId="0" fontId="25" fillId="33" borderId="10" xfId="0" applyNumberFormat="1" applyFont="1" applyFill="1" applyBorder="1" applyAlignment="1">
      <alignment vertical="center" shrinkToFit="1"/>
    </xf>
    <xf numFmtId="0" fontId="25" fillId="33" borderId="0" xfId="0" applyNumberFormat="1" applyFont="1" applyFill="1" applyBorder="1" applyAlignment="1">
      <alignment vertical="center" shrinkToFit="1"/>
    </xf>
    <xf numFmtId="0" fontId="25" fillId="37" borderId="11" xfId="0" applyNumberFormat="1" applyFont="1" applyFill="1" applyBorder="1" applyAlignment="1">
      <alignment horizontal="center" vertical="center" shrinkToFit="1"/>
    </xf>
    <xf numFmtId="0" fontId="25" fillId="37" borderId="10" xfId="6" applyNumberFormat="1" applyFont="1" applyFill="1" applyBorder="1" applyAlignment="1">
      <alignment horizontal="center" vertical="center" shrinkToFit="1"/>
    </xf>
    <xf numFmtId="0" fontId="25" fillId="37" borderId="10" xfId="6" applyNumberFormat="1" applyFont="1" applyFill="1" applyBorder="1" applyAlignment="1">
      <alignment vertical="center" shrinkToFit="1"/>
    </xf>
    <xf numFmtId="0" fontId="25" fillId="37" borderId="10" xfId="0" applyNumberFormat="1" applyFont="1" applyFill="1" applyBorder="1" applyAlignment="1">
      <alignment horizontal="center" vertical="center" shrinkToFit="1"/>
    </xf>
    <xf numFmtId="0" fontId="25" fillId="37" borderId="10" xfId="0" applyNumberFormat="1" applyFont="1" applyFill="1" applyBorder="1" applyAlignment="1">
      <alignment vertical="center" shrinkToFit="1"/>
    </xf>
    <xf numFmtId="0" fontId="25" fillId="37" borderId="0" xfId="0" applyNumberFormat="1" applyFont="1" applyFill="1" applyBorder="1" applyAlignment="1">
      <alignment vertical="center" shrinkToFit="1"/>
    </xf>
    <xf numFmtId="0" fontId="36" fillId="37" borderId="10" xfId="0" applyNumberFormat="1" applyFont="1" applyFill="1" applyBorder="1" applyAlignment="1">
      <alignment vertical="center" wrapText="1"/>
    </xf>
    <xf numFmtId="0" fontId="25" fillId="36" borderId="10" xfId="6" applyNumberFormat="1" applyFont="1" applyFill="1" applyBorder="1" applyAlignment="1">
      <alignment vertical="center" shrinkToFit="1"/>
    </xf>
    <xf numFmtId="0" fontId="25" fillId="36" borderId="0" xfId="0" applyNumberFormat="1" applyFont="1" applyFill="1" applyBorder="1" applyAlignment="1">
      <alignment vertical="center" shrinkToFit="1"/>
    </xf>
    <xf numFmtId="0" fontId="25" fillId="38" borderId="11" xfId="0" applyNumberFormat="1" applyFont="1" applyFill="1" applyBorder="1" applyAlignment="1">
      <alignment horizontal="center" vertical="center" shrinkToFit="1"/>
    </xf>
    <xf numFmtId="0" fontId="25" fillId="38" borderId="10" xfId="0" applyNumberFormat="1" applyFont="1" applyFill="1" applyBorder="1" applyAlignment="1">
      <alignment horizontal="center" vertical="center" shrinkToFit="1"/>
    </xf>
    <xf numFmtId="0" fontId="25" fillId="38" borderId="10" xfId="6" applyNumberFormat="1" applyFont="1" applyFill="1" applyBorder="1" applyAlignment="1">
      <alignment horizontal="center" vertical="center" shrinkToFit="1"/>
    </xf>
    <xf numFmtId="0" fontId="25" fillId="38" borderId="10" xfId="6" applyNumberFormat="1" applyFont="1" applyFill="1" applyBorder="1" applyAlignment="1">
      <alignment vertical="center" shrinkToFit="1"/>
    </xf>
    <xf numFmtId="0" fontId="36" fillId="38" borderId="10" xfId="6" applyNumberFormat="1" applyFont="1" applyFill="1" applyBorder="1" applyAlignment="1">
      <alignment vertical="center"/>
    </xf>
    <xf numFmtId="0" fontId="33" fillId="28" borderId="13" xfId="0" applyNumberFormat="1" applyFont="1" applyFill="1" applyBorder="1" applyAlignment="1">
      <alignment horizontal="center" vertical="center"/>
    </xf>
    <xf numFmtId="0" fontId="33" fillId="28" borderId="24" xfId="0" applyNumberFormat="1" applyFont="1" applyFill="1" applyBorder="1" applyAlignment="1">
      <alignment horizontal="center" vertical="center"/>
    </xf>
    <xf numFmtId="0" fontId="33" fillId="28" borderId="43" xfId="0" applyNumberFormat="1" applyFont="1" applyFill="1" applyBorder="1" applyAlignment="1">
      <alignment horizontal="center" vertical="center"/>
    </xf>
    <xf numFmtId="0" fontId="33" fillId="28" borderId="29" xfId="0" applyNumberFormat="1" applyFont="1" applyFill="1" applyBorder="1" applyAlignment="1">
      <alignment horizontal="center" vertical="center"/>
    </xf>
    <xf numFmtId="0" fontId="35" fillId="30" borderId="37" xfId="0" applyNumberFormat="1" applyFont="1" applyFill="1" applyBorder="1" applyAlignment="1">
      <alignment horizontal="center" vertical="center" shrinkToFit="1"/>
    </xf>
    <xf numFmtId="0" fontId="35" fillId="30" borderId="0" xfId="0" applyNumberFormat="1" applyFont="1" applyFill="1" applyBorder="1" applyAlignment="1">
      <alignment horizontal="center" vertical="center" shrinkToFit="1"/>
    </xf>
    <xf numFmtId="0" fontId="33" fillId="27" borderId="40" xfId="0" applyNumberFormat="1" applyFont="1" applyFill="1" applyBorder="1" applyAlignment="1">
      <alignment horizontal="center" vertical="center"/>
    </xf>
    <xf numFmtId="0" fontId="33" fillId="27" borderId="41" xfId="0" applyNumberFormat="1" applyFont="1" applyFill="1" applyBorder="1" applyAlignment="1">
      <alignment horizontal="center" vertical="center"/>
    </xf>
    <xf numFmtId="0" fontId="33" fillId="27" borderId="0" xfId="0" applyNumberFormat="1" applyFont="1" applyFill="1" applyBorder="1" applyAlignment="1">
      <alignment horizontal="center" vertical="center"/>
    </xf>
    <xf numFmtId="0" fontId="33" fillId="27" borderId="39" xfId="0" applyNumberFormat="1" applyFont="1" applyFill="1" applyBorder="1" applyAlignment="1">
      <alignment horizontal="center" vertical="center"/>
    </xf>
    <xf numFmtId="0" fontId="33" fillId="27" borderId="32" xfId="0" applyNumberFormat="1" applyFont="1" applyFill="1" applyBorder="1" applyAlignment="1">
      <alignment horizontal="center" vertical="center"/>
    </xf>
    <xf numFmtId="0" fontId="33" fillId="27" borderId="42" xfId="0" applyNumberFormat="1" applyFont="1" applyFill="1" applyBorder="1" applyAlignment="1">
      <alignment horizontal="center" vertical="center"/>
    </xf>
    <xf numFmtId="0" fontId="33" fillId="27" borderId="20" xfId="0" applyNumberFormat="1" applyFont="1" applyFill="1" applyBorder="1" applyAlignment="1">
      <alignment horizontal="center" vertical="center"/>
    </xf>
    <xf numFmtId="0" fontId="33" fillId="27" borderId="44" xfId="0" applyNumberFormat="1" applyFont="1" applyFill="1" applyBorder="1" applyAlignment="1">
      <alignment horizontal="center" vertical="center"/>
    </xf>
    <xf numFmtId="0" fontId="33" fillId="27" borderId="45" xfId="0" applyNumberFormat="1" applyFont="1" applyFill="1" applyBorder="1" applyAlignment="1">
      <alignment horizontal="center" vertical="center"/>
    </xf>
    <xf numFmtId="0" fontId="33" fillId="25" borderId="40" xfId="0" applyNumberFormat="1" applyFont="1" applyFill="1" applyBorder="1" applyAlignment="1">
      <alignment horizontal="center" vertical="center"/>
    </xf>
    <xf numFmtId="0" fontId="33" fillId="25" borderId="0" xfId="0" applyNumberFormat="1" applyFont="1" applyFill="1" applyBorder="1" applyAlignment="1">
      <alignment horizontal="center" vertical="center"/>
    </xf>
    <xf numFmtId="0" fontId="33" fillId="25" borderId="32" xfId="0" applyNumberFormat="1" applyFont="1" applyFill="1" applyBorder="1" applyAlignment="1">
      <alignment horizontal="center" vertical="center"/>
    </xf>
    <xf numFmtId="0" fontId="33" fillId="25" borderId="20" xfId="0" applyNumberFormat="1" applyFont="1" applyFill="1" applyBorder="1" applyAlignment="1">
      <alignment horizontal="center" vertical="center"/>
    </xf>
    <xf numFmtId="0" fontId="33" fillId="25" borderId="44" xfId="0" applyNumberFormat="1" applyFont="1" applyFill="1" applyBorder="1" applyAlignment="1">
      <alignment horizontal="center" vertical="center"/>
    </xf>
    <xf numFmtId="0" fontId="42" fillId="0" borderId="20" xfId="0" applyNumberFormat="1" applyFont="1" applyFill="1" applyBorder="1" applyAlignment="1" applyProtection="1">
      <alignment horizontal="center" vertical="center"/>
    </xf>
    <xf numFmtId="0" fontId="42" fillId="0" borderId="22" xfId="0" applyNumberFormat="1" applyFont="1" applyFill="1" applyBorder="1" applyAlignment="1" applyProtection="1">
      <alignment horizontal="center" vertical="center"/>
    </xf>
    <xf numFmtId="0" fontId="35" fillId="32" borderId="36" xfId="0" applyNumberFormat="1" applyFont="1" applyFill="1" applyBorder="1" applyAlignment="1" applyProtection="1">
      <alignment horizontal="center" vertical="center" shrinkToFit="1"/>
    </xf>
    <xf numFmtId="0" fontId="35" fillId="32" borderId="53" xfId="0" applyNumberFormat="1" applyFont="1" applyFill="1" applyBorder="1" applyAlignment="1" applyProtection="1">
      <alignment horizontal="center" vertical="center" shrinkToFit="1"/>
    </xf>
    <xf numFmtId="0" fontId="35" fillId="32" borderId="47" xfId="0" applyNumberFormat="1" applyFont="1" applyFill="1" applyBorder="1" applyAlignment="1" applyProtection="1">
      <alignment horizontal="center" vertical="center" shrinkToFit="1"/>
    </xf>
    <xf numFmtId="0" fontId="35" fillId="32" borderId="59" xfId="0" applyNumberFormat="1" applyFont="1" applyFill="1" applyBorder="1" applyAlignment="1" applyProtection="1">
      <alignment horizontal="center" vertical="center" shrinkToFit="1"/>
    </xf>
    <xf numFmtId="0" fontId="0" fillId="0" borderId="29" xfId="0" applyNumberFormat="1" applyFont="1" applyFill="1" applyBorder="1" applyAlignment="1" applyProtection="1">
      <alignment vertical="center"/>
    </xf>
    <xf numFmtId="0" fontId="38" fillId="0" borderId="0" xfId="0" applyNumberFormat="1" applyFont="1" applyAlignment="1">
      <alignment horizontal="center" vertical="center"/>
    </xf>
    <xf numFmtId="0" fontId="39" fillId="0" borderId="0" xfId="0" applyNumberFormat="1" applyFont="1" applyAlignment="1">
      <alignment horizontal="center" vertical="center"/>
    </xf>
    <xf numFmtId="0" fontId="33" fillId="28" borderId="36" xfId="0" applyNumberFormat="1" applyFont="1" applyFill="1" applyBorder="1" applyAlignment="1">
      <alignment horizontal="center" vertical="center"/>
    </xf>
    <xf numFmtId="0" fontId="33" fillId="28" borderId="37" xfId="0" applyNumberFormat="1" applyFont="1" applyFill="1" applyBorder="1" applyAlignment="1">
      <alignment horizontal="center" vertical="center"/>
    </xf>
    <xf numFmtId="0" fontId="33" fillId="28" borderId="38" xfId="0" applyNumberFormat="1" applyFont="1" applyFill="1" applyBorder="1" applyAlignment="1">
      <alignment horizontal="center" vertical="center"/>
    </xf>
    <xf numFmtId="0" fontId="35" fillId="30" borderId="36" xfId="0" applyNumberFormat="1" applyFont="1" applyFill="1" applyBorder="1" applyAlignment="1">
      <alignment horizontal="center" vertical="center" shrinkToFit="1"/>
    </xf>
    <xf numFmtId="0" fontId="35" fillId="30" borderId="55" xfId="0" applyNumberFormat="1" applyFont="1" applyFill="1" applyBorder="1" applyAlignment="1">
      <alignment horizontal="center" vertical="center" shrinkToFit="1"/>
    </xf>
    <xf numFmtId="0" fontId="35" fillId="30" borderId="53" xfId="0" applyNumberFormat="1" applyFont="1" applyFill="1" applyBorder="1" applyAlignment="1">
      <alignment horizontal="center" vertical="center" shrinkToFit="1"/>
    </xf>
    <xf numFmtId="0" fontId="35" fillId="30" borderId="56" xfId="0" applyNumberFormat="1" applyFont="1" applyFill="1" applyBorder="1" applyAlignment="1">
      <alignment horizontal="center" vertical="center" shrinkToFit="1"/>
    </xf>
    <xf numFmtId="0" fontId="35" fillId="30" borderId="38" xfId="0" applyNumberFormat="1" applyFont="1" applyFill="1" applyBorder="1" applyAlignment="1">
      <alignment horizontal="center" vertical="center" shrinkToFit="1"/>
    </xf>
    <xf numFmtId="0" fontId="35" fillId="30" borderId="39" xfId="0" applyNumberFormat="1" applyFont="1" applyFill="1" applyBorder="1" applyAlignment="1">
      <alignment horizontal="center" vertical="center" shrinkToFit="1"/>
    </xf>
    <xf numFmtId="0" fontId="35" fillId="30" borderId="36" xfId="0" applyNumberFormat="1" applyFont="1" applyFill="1" applyBorder="1" applyAlignment="1">
      <alignment horizontal="center" vertical="center" wrapText="1"/>
    </xf>
    <xf numFmtId="0" fontId="35" fillId="30" borderId="37" xfId="0" applyNumberFormat="1" applyFont="1" applyFill="1" applyBorder="1" applyAlignment="1">
      <alignment horizontal="center" vertical="center" wrapText="1"/>
    </xf>
    <xf numFmtId="0" fontId="35" fillId="30" borderId="38" xfId="0" applyNumberFormat="1" applyFont="1" applyFill="1" applyBorder="1" applyAlignment="1">
      <alignment horizontal="center" vertical="center" wrapText="1"/>
    </xf>
    <xf numFmtId="0" fontId="0" fillId="31" borderId="14" xfId="0" applyNumberFormat="1" applyFont="1" applyFill="1" applyBorder="1" applyAlignment="1" applyProtection="1">
      <alignment horizontal="center" vertical="center"/>
    </xf>
    <xf numFmtId="0" fontId="0" fillId="31" borderId="15" xfId="0" applyNumberFormat="1" applyFont="1" applyFill="1" applyBorder="1" applyAlignment="1" applyProtection="1">
      <alignment horizontal="center" vertical="center"/>
    </xf>
    <xf numFmtId="0" fontId="43" fillId="0" borderId="36" xfId="0" applyNumberFormat="1" applyFont="1" applyFill="1" applyBorder="1" applyAlignment="1" applyProtection="1">
      <alignment horizontal="center" vertical="center"/>
    </xf>
    <xf numFmtId="0" fontId="43" fillId="0" borderId="53" xfId="0" applyNumberFormat="1" applyFont="1" applyFill="1" applyBorder="1" applyAlignment="1" applyProtection="1">
      <alignment horizontal="center" vertical="center"/>
    </xf>
    <xf numFmtId="0" fontId="40" fillId="0" borderId="32" xfId="5" applyNumberFormat="1" applyFont="1" applyBorder="1" applyAlignment="1">
      <alignment horizontal="center" vertical="center"/>
    </xf>
    <xf numFmtId="0" fontId="40" fillId="0" borderId="0" xfId="0" applyNumberFormat="1" applyFont="1" applyBorder="1" applyAlignment="1">
      <alignment horizontal="center" vertical="center" shrinkToFit="1"/>
    </xf>
    <xf numFmtId="0" fontId="40" fillId="0" borderId="32" xfId="118" applyNumberFormat="1" applyFont="1" applyBorder="1" applyAlignment="1">
      <alignment horizontal="center" vertical="center" shrinkToFit="1"/>
    </xf>
    <xf numFmtId="0" fontId="33" fillId="28" borderId="26" xfId="0" applyNumberFormat="1" applyFont="1" applyFill="1" applyBorder="1" applyAlignment="1">
      <alignment horizontal="center" vertical="center"/>
    </xf>
    <xf numFmtId="0" fontId="33" fillId="27" borderId="28" xfId="0" applyNumberFormat="1" applyFont="1" applyFill="1" applyBorder="1" applyAlignment="1">
      <alignment horizontal="center" vertical="center"/>
    </xf>
    <xf numFmtId="0" fontId="33" fillId="25" borderId="28" xfId="0" applyNumberFormat="1" applyFont="1" applyFill="1" applyBorder="1" applyAlignment="1">
      <alignment horizontal="center" vertical="center"/>
    </xf>
    <xf numFmtId="0" fontId="48" fillId="31" borderId="27" xfId="0" applyNumberFormat="1" applyFont="1" applyFill="1" applyBorder="1" applyAlignment="1">
      <alignment horizontal="center" vertical="center"/>
    </xf>
    <xf numFmtId="0" fontId="48" fillId="0" borderId="0" xfId="0" applyNumberFormat="1" applyFont="1">
      <alignment vertical="center"/>
    </xf>
  </cellXfs>
  <cellStyles count="126">
    <cellStyle name="20% - 강조색1 2" xfId="31"/>
    <cellStyle name="20% - 강조색2 2" xfId="32"/>
    <cellStyle name="20% - 강조색3 2" xfId="33"/>
    <cellStyle name="20% - 강조색4 2" xfId="34"/>
    <cellStyle name="20% - 강조색5 2" xfId="35"/>
    <cellStyle name="20% - 강조색6 2" xfId="36"/>
    <cellStyle name="40% - 강조색1 2" xfId="37"/>
    <cellStyle name="40% - 강조색2 2" xfId="38"/>
    <cellStyle name="40% - 강조색3 2" xfId="39"/>
    <cellStyle name="40% - 강조색4 2" xfId="40"/>
    <cellStyle name="40% - 강조색5 2" xfId="41"/>
    <cellStyle name="40% - 강조색6 2" xfId="42"/>
    <cellStyle name="60% - 강조색1 2" xfId="43"/>
    <cellStyle name="60% - 강조색2 2" xfId="44"/>
    <cellStyle name="60% - 강조색3 2" xfId="45"/>
    <cellStyle name="60% - 강조색4 2" xfId="46"/>
    <cellStyle name="60% - 강조색5 2" xfId="47"/>
    <cellStyle name="60% - 강조색6 2" xfId="48"/>
    <cellStyle name="강조색1 2" xfId="49"/>
    <cellStyle name="강조색2 2" xfId="50"/>
    <cellStyle name="강조색3 2" xfId="51"/>
    <cellStyle name="강조색4 2" xfId="52"/>
    <cellStyle name="강조색5 2" xfId="53"/>
    <cellStyle name="강조색6 2" xfId="54"/>
    <cellStyle name="경고문 2" xfId="55"/>
    <cellStyle name="계산 2" xfId="56"/>
    <cellStyle name="나쁨 2" xfId="57"/>
    <cellStyle name="메모 2" xfId="58"/>
    <cellStyle name="보통 2" xfId="59"/>
    <cellStyle name="설명 텍스트 2" xfId="60"/>
    <cellStyle name="셀 확인 2" xfId="61"/>
    <cellStyle name="쉼표 [0]" xfId="124" builtinId="6"/>
    <cellStyle name="쉼표 [0] 2" xfId="4"/>
    <cellStyle name="쉼표 [0] 2 2" xfId="25"/>
    <cellStyle name="쉼표 [0] 3" xfId="29"/>
    <cellStyle name="쉼표 [0] 3 2" xfId="62"/>
    <cellStyle name="쉼표 [0] 4" xfId="117"/>
    <cellStyle name="연결된 셀 2" xfId="63"/>
    <cellStyle name="요약 2" xfId="64"/>
    <cellStyle name="입력 2" xfId="65"/>
    <cellStyle name="제목 1 2" xfId="66"/>
    <cellStyle name="제목 2 2" xfId="67"/>
    <cellStyle name="제목 3 2" xfId="68"/>
    <cellStyle name="제목 4 2" xfId="69"/>
    <cellStyle name="제목 4 3" xfId="70"/>
    <cellStyle name="제목 5" xfId="71"/>
    <cellStyle name="좋음 2" xfId="72"/>
    <cellStyle name="출력 2" xfId="73"/>
    <cellStyle name="표준" xfId="0" builtinId="0"/>
    <cellStyle name="표준 10" xfId="12"/>
    <cellStyle name="표준 10 2" xfId="74"/>
    <cellStyle name="표준 10_심사자료 - 기업명단(2)" xfId="16"/>
    <cellStyle name="표준 11" xfId="28"/>
    <cellStyle name="표준 12" xfId="24"/>
    <cellStyle name="표준 13" xfId="75"/>
    <cellStyle name="표준 14" xfId="76"/>
    <cellStyle name="표준 15" xfId="15"/>
    <cellStyle name="표준 15 2" xfId="77"/>
    <cellStyle name="표준 16" xfId="78"/>
    <cellStyle name="표준 17" xfId="14"/>
    <cellStyle name="표준 17 2" xfId="79"/>
    <cellStyle name="표준 18" xfId="80"/>
    <cellStyle name="표준 19" xfId="81"/>
    <cellStyle name="표준 2" xfId="1"/>
    <cellStyle name="표준 2 10" xfId="82"/>
    <cellStyle name="표준 2 11" xfId="83"/>
    <cellStyle name="표준 2 12" xfId="84"/>
    <cellStyle name="표준 2 13" xfId="85"/>
    <cellStyle name="표준 2 14" xfId="86"/>
    <cellStyle name="표준 2 15" xfId="87"/>
    <cellStyle name="표준 2 16" xfId="88"/>
    <cellStyle name="표준 2 17" xfId="89"/>
    <cellStyle name="표준 2 18" xfId="90"/>
    <cellStyle name="표준 2 19" xfId="91"/>
    <cellStyle name="표준 2 2" xfId="6"/>
    <cellStyle name="표준 2 2 2" xfId="30"/>
    <cellStyle name="표준 2 20" xfId="118"/>
    <cellStyle name="표준 2 3" xfId="5"/>
    <cellStyle name="표준 2 4" xfId="92"/>
    <cellStyle name="표준 2 5" xfId="93"/>
    <cellStyle name="표준 2 6" xfId="94"/>
    <cellStyle name="표준 2 7" xfId="95"/>
    <cellStyle name="표준 2 8" xfId="96"/>
    <cellStyle name="표준 2 9" xfId="97"/>
    <cellStyle name="표준 2_사회적일자리사업현황(08.11.24)" xfId="98"/>
    <cellStyle name="표준 20" xfId="99"/>
    <cellStyle name="표준 21" xfId="100"/>
    <cellStyle name="표준 22" xfId="2"/>
    <cellStyle name="표준 23" xfId="101"/>
    <cellStyle name="표준 24" xfId="102"/>
    <cellStyle name="표준 25" xfId="103"/>
    <cellStyle name="표준 26" xfId="104"/>
    <cellStyle name="표준 27" xfId="105"/>
    <cellStyle name="표준 28" xfId="106"/>
    <cellStyle name="표준 29" xfId="107"/>
    <cellStyle name="표준 3" xfId="3"/>
    <cellStyle name="표준 3 2" xfId="108"/>
    <cellStyle name="표준 3_심사자료 - 기업명단(2)" xfId="8"/>
    <cellStyle name="표준 30" xfId="109"/>
    <cellStyle name="표준 31" xfId="9"/>
    <cellStyle name="표준 32" xfId="11"/>
    <cellStyle name="표준 33" xfId="119"/>
    <cellStyle name="표준 34" xfId="27"/>
    <cellStyle name="표준 35" xfId="120"/>
    <cellStyle name="표준 37" xfId="10"/>
    <cellStyle name="표준 4" xfId="19"/>
    <cellStyle name="표준 4 2" xfId="121"/>
    <cellStyle name="표준 4 8" xfId="110"/>
    <cellStyle name="표준 4 9" xfId="111"/>
    <cellStyle name="표준 4_심사자료 - 기업명단(2)" xfId="112"/>
    <cellStyle name="표준 5" xfId="13"/>
    <cellStyle name="표준 5 2" xfId="113"/>
    <cellStyle name="표준 5_심사자료 - 기업명단(2)" xfId="17"/>
    <cellStyle name="표준 6" xfId="21"/>
    <cellStyle name="표준 7" xfId="23"/>
    <cellStyle name="표준 8" xfId="20"/>
    <cellStyle name="표준 9" xfId="22"/>
    <cellStyle name="표준_복사본_접수명단(복지국)(1)_서울신보-예비사회적기업_지정_신청_현황(서울시_보고용)(1)" xfId="7"/>
    <cellStyle name="하이퍼링크 2" xfId="26"/>
    <cellStyle name="하이퍼링크 2 2" xfId="122"/>
    <cellStyle name="하이퍼링크 3" xfId="18"/>
    <cellStyle name="하이퍼링크 3 2" xfId="123"/>
    <cellStyle name="하이퍼링크 3 3" xfId="125"/>
    <cellStyle name="하이퍼링크 4" xfId="114"/>
    <cellStyle name="하이퍼링크 5" xfId="115"/>
    <cellStyle name="하이퍼링크 6" xfId="116"/>
  </cellStyles>
  <dxfs count="24"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800080"/>
      </font>
      <fill>
        <patternFill patternType="solid">
          <fgColor indexed="65"/>
          <bgColor rgb="FFFF99CC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FF0000"/>
      </font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FF0000"/>
      </font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1095375</xdr:colOff>
      <xdr:row>60</xdr:row>
      <xdr:rowOff>104775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topLeftCell="A5" zoomScaleNormal="100" workbookViewId="0">
      <selection activeCell="A13" sqref="A13"/>
    </sheetView>
  </sheetViews>
  <sheetFormatPr defaultRowHeight="16.5" x14ac:dyDescent="0.3"/>
  <cols>
    <col min="1" max="1" width="12.625" customWidth="1"/>
    <col min="2" max="2" width="8.625" bestFit="1" customWidth="1"/>
    <col min="3" max="3" width="9" bestFit="1" customWidth="1"/>
    <col min="4" max="4" width="8.125" bestFit="1" customWidth="1"/>
    <col min="5" max="5" width="9.625" bestFit="1" customWidth="1"/>
    <col min="6" max="7" width="10" customWidth="1"/>
    <col min="8" max="9" width="9" customWidth="1"/>
    <col min="10" max="10" width="9" bestFit="1" customWidth="1"/>
    <col min="11" max="11" width="8.125" customWidth="1"/>
    <col min="12" max="12" width="9" bestFit="1" customWidth="1"/>
    <col min="13" max="13" width="8.25" customWidth="1"/>
    <col min="15" max="15" width="7.75" customWidth="1"/>
    <col min="17" max="17" width="8" customWidth="1"/>
  </cols>
  <sheetData>
    <row r="1" spans="1:18" ht="27" x14ac:dyDescent="0.3">
      <c r="A1" s="347" t="s">
        <v>1077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</row>
    <row r="2" spans="1:18" x14ac:dyDescent="0.3">
      <c r="A2" s="76"/>
      <c r="B2" s="76"/>
      <c r="C2" s="76"/>
      <c r="D2" s="76"/>
      <c r="E2" s="76"/>
      <c r="F2" s="184"/>
      <c r="G2" s="184"/>
      <c r="H2" s="184"/>
      <c r="I2" s="184"/>
      <c r="N2" s="348" t="s">
        <v>1224</v>
      </c>
      <c r="O2" s="348"/>
      <c r="P2" s="348"/>
      <c r="Q2" s="348"/>
    </row>
    <row r="3" spans="1:18" ht="17.25" thickBot="1" x14ac:dyDescent="0.35">
      <c r="A3" s="76"/>
      <c r="B3" s="76"/>
      <c r="C3" s="76"/>
      <c r="D3" s="76"/>
      <c r="E3" s="76"/>
      <c r="F3" s="183"/>
      <c r="G3" s="183"/>
      <c r="H3" s="183"/>
      <c r="I3" s="183"/>
      <c r="N3" s="182"/>
      <c r="O3" s="182"/>
      <c r="P3" s="182"/>
      <c r="Q3" s="182"/>
    </row>
    <row r="4" spans="1:18" ht="20.25" thickBot="1" x14ac:dyDescent="0.35">
      <c r="A4" s="363" t="s">
        <v>2622</v>
      </c>
      <c r="B4" s="363"/>
      <c r="C4" s="363"/>
      <c r="D4" s="363"/>
      <c r="E4" s="363"/>
      <c r="F4" s="363"/>
      <c r="G4" s="363"/>
      <c r="H4" s="363"/>
      <c r="I4" s="363"/>
      <c r="J4" s="363"/>
      <c r="K4" s="364"/>
    </row>
    <row r="5" spans="1:18" ht="19.5" customHeight="1" x14ac:dyDescent="0.3">
      <c r="A5" s="352"/>
      <c r="B5" s="354" t="s">
        <v>2345</v>
      </c>
      <c r="C5" s="358" t="s">
        <v>1508</v>
      </c>
      <c r="D5" s="359"/>
      <c r="E5" s="360"/>
      <c r="F5" s="356" t="s">
        <v>2320</v>
      </c>
      <c r="G5" s="324" t="s">
        <v>2754</v>
      </c>
      <c r="H5" s="342" t="s">
        <v>151</v>
      </c>
      <c r="I5" s="342"/>
      <c r="J5" s="342"/>
      <c r="K5" s="343"/>
    </row>
    <row r="6" spans="1:18" ht="20.25" thickBot="1" x14ac:dyDescent="0.35">
      <c r="A6" s="353"/>
      <c r="B6" s="355"/>
      <c r="C6" s="149" t="s">
        <v>2322</v>
      </c>
      <c r="D6" s="147" t="s">
        <v>440</v>
      </c>
      <c r="E6" s="148" t="s">
        <v>447</v>
      </c>
      <c r="F6" s="357"/>
      <c r="G6" s="325"/>
      <c r="H6" s="344"/>
      <c r="I6" s="344"/>
      <c r="J6" s="344"/>
      <c r="K6" s="345"/>
    </row>
    <row r="7" spans="1:18" ht="19.5" x14ac:dyDescent="0.3">
      <c r="A7" s="263" t="s">
        <v>2357</v>
      </c>
      <c r="B7" s="264">
        <f>C7+F7+G7</f>
        <v>776</v>
      </c>
      <c r="C7" s="142">
        <f>SUM(D7:E7)</f>
        <v>330</v>
      </c>
      <c r="D7" s="141">
        <v>213</v>
      </c>
      <c r="E7" s="143">
        <v>117</v>
      </c>
      <c r="F7" s="255">
        <v>411</v>
      </c>
      <c r="G7" s="256">
        <v>35</v>
      </c>
      <c r="H7" s="142" t="s">
        <v>2320</v>
      </c>
      <c r="I7" s="259" t="s">
        <v>2192</v>
      </c>
      <c r="J7" s="261" t="s">
        <v>12</v>
      </c>
      <c r="K7" s="262" t="s">
        <v>56</v>
      </c>
    </row>
    <row r="8" spans="1:18" ht="20.25" thickBot="1" x14ac:dyDescent="0.35">
      <c r="A8" s="265" t="s">
        <v>2359</v>
      </c>
      <c r="B8" s="269">
        <f>C8+F8+G8</f>
        <v>421</v>
      </c>
      <c r="C8" s="144">
        <f>SUM(D8:E8)</f>
        <v>313</v>
      </c>
      <c r="D8" s="145">
        <v>215</v>
      </c>
      <c r="E8" s="146">
        <v>98</v>
      </c>
      <c r="F8" s="257">
        <v>81</v>
      </c>
      <c r="G8" s="258">
        <v>27</v>
      </c>
      <c r="H8" s="80" t="s">
        <v>435</v>
      </c>
      <c r="I8" s="260" t="s">
        <v>428</v>
      </c>
      <c r="J8" s="346"/>
      <c r="K8" s="346"/>
    </row>
    <row r="9" spans="1:18" ht="17.25" x14ac:dyDescent="0.3">
      <c r="A9" s="266"/>
      <c r="B9" s="266"/>
      <c r="C9" s="266"/>
      <c r="D9" s="266"/>
      <c r="E9" s="266"/>
      <c r="F9" s="266"/>
      <c r="G9" s="266"/>
      <c r="H9" s="266"/>
      <c r="I9" s="266"/>
      <c r="J9" s="267"/>
      <c r="K9" s="267"/>
    </row>
    <row r="10" spans="1:18" ht="20.25" thickBot="1" x14ac:dyDescent="0.35">
      <c r="A10" s="77"/>
      <c r="B10" s="77">
        <f>B13/25</f>
        <v>15.76</v>
      </c>
      <c r="C10" s="77"/>
      <c r="E10" s="77"/>
      <c r="F10" s="78"/>
      <c r="G10" s="78"/>
      <c r="H10" s="77"/>
      <c r="I10" s="79"/>
    </row>
    <row r="11" spans="1:18" ht="20.25" thickBot="1" x14ac:dyDescent="0.35">
      <c r="A11" s="340" t="s">
        <v>1010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1"/>
    </row>
    <row r="12" spans="1:18" ht="17.25" thickBot="1" x14ac:dyDescent="0.35">
      <c r="A12" s="349" t="s">
        <v>2355</v>
      </c>
      <c r="B12" s="350"/>
      <c r="C12" s="350"/>
      <c r="D12" s="351"/>
      <c r="E12" s="250" t="s">
        <v>440</v>
      </c>
      <c r="F12" s="251"/>
      <c r="G12" s="251"/>
      <c r="H12" s="251"/>
      <c r="I12" s="332" t="s">
        <v>447</v>
      </c>
      <c r="J12" s="333"/>
      <c r="K12" s="333"/>
      <c r="L12" s="334"/>
      <c r="M12" s="338" t="s">
        <v>2320</v>
      </c>
      <c r="N12" s="339"/>
      <c r="O12" s="339"/>
      <c r="P12" s="339"/>
      <c r="Q12" s="361" t="s">
        <v>12</v>
      </c>
      <c r="R12" s="362"/>
    </row>
    <row r="13" spans="1:18" ht="17.25" thickBot="1" x14ac:dyDescent="0.35">
      <c r="A13" s="90" t="s">
        <v>2355</v>
      </c>
      <c r="B13" s="91">
        <f>F13+J13+N13</f>
        <v>394</v>
      </c>
      <c r="C13" s="92" t="s">
        <v>2355</v>
      </c>
      <c r="D13" s="91">
        <f>H13+L13+P13</f>
        <v>394</v>
      </c>
      <c r="E13" s="93" t="s">
        <v>2355</v>
      </c>
      <c r="F13" s="94">
        <f>SUM(F14:F38)</f>
        <v>215</v>
      </c>
      <c r="G13" s="95" t="s">
        <v>2355</v>
      </c>
      <c r="H13" s="94">
        <f>SUM(H14:H20)</f>
        <v>215</v>
      </c>
      <c r="I13" s="96" t="s">
        <v>2355</v>
      </c>
      <c r="J13" s="97">
        <f>SUM(J14:J38)</f>
        <v>98</v>
      </c>
      <c r="K13" s="98" t="s">
        <v>2355</v>
      </c>
      <c r="L13" s="97">
        <f>SUM(L14:L38)</f>
        <v>98</v>
      </c>
      <c r="M13" s="99" t="s">
        <v>2355</v>
      </c>
      <c r="N13" s="100">
        <f>SUM(N14:N38)</f>
        <v>81</v>
      </c>
      <c r="O13" s="101" t="s">
        <v>2355</v>
      </c>
      <c r="P13" s="241">
        <f>SUM(P14:P38)</f>
        <v>81</v>
      </c>
      <c r="Q13" s="243" t="s">
        <v>13</v>
      </c>
      <c r="R13" s="268">
        <f>SUM(R14:R38)</f>
        <v>27</v>
      </c>
    </row>
    <row r="14" spans="1:18" s="372" customFormat="1" x14ac:dyDescent="0.3">
      <c r="A14" s="368" t="s">
        <v>443</v>
      </c>
      <c r="B14" s="102">
        <f>F14+J14+N14</f>
        <v>24</v>
      </c>
      <c r="C14" s="103" t="s">
        <v>460</v>
      </c>
      <c r="D14" s="102">
        <f>H14+L14+P14</f>
        <v>57</v>
      </c>
      <c r="E14" s="104" t="s">
        <v>443</v>
      </c>
      <c r="F14" s="105">
        <f>인증!C220</f>
        <v>16</v>
      </c>
      <c r="G14" s="106" t="s">
        <v>460</v>
      </c>
      <c r="H14" s="105">
        <f>인증!G220</f>
        <v>21</v>
      </c>
      <c r="I14" s="107" t="s">
        <v>443</v>
      </c>
      <c r="J14" s="108">
        <f>'지역형 예비'!C103</f>
        <v>2</v>
      </c>
      <c r="K14" s="369" t="s">
        <v>460</v>
      </c>
      <c r="L14" s="108">
        <f>'지역형 예비'!E103</f>
        <v>24</v>
      </c>
      <c r="M14" s="109" t="s">
        <v>443</v>
      </c>
      <c r="N14" s="110">
        <f>서울형!B88</f>
        <v>6</v>
      </c>
      <c r="O14" s="370" t="s">
        <v>2352</v>
      </c>
      <c r="P14" s="242">
        <f>서울형!D88</f>
        <v>12</v>
      </c>
      <c r="Q14" s="245" t="s">
        <v>443</v>
      </c>
      <c r="R14" s="371">
        <f>부처형!C32</f>
        <v>3</v>
      </c>
    </row>
    <row r="15" spans="1:18" s="372" customFormat="1" x14ac:dyDescent="0.3">
      <c r="A15" s="111" t="s">
        <v>446</v>
      </c>
      <c r="B15" s="271">
        <f>F15+J15+N15</f>
        <v>19</v>
      </c>
      <c r="C15" s="270" t="s">
        <v>2416</v>
      </c>
      <c r="D15" s="271">
        <f>H15+L15+P15</f>
        <v>96</v>
      </c>
      <c r="E15" s="112" t="s">
        <v>446</v>
      </c>
      <c r="F15" s="105">
        <f>인증!C221</f>
        <v>14</v>
      </c>
      <c r="G15" s="113" t="s">
        <v>2416</v>
      </c>
      <c r="H15" s="105">
        <f>인증!G221</f>
        <v>54</v>
      </c>
      <c r="I15" s="114" t="s">
        <v>446</v>
      </c>
      <c r="J15" s="108">
        <f>'지역형 예비'!C104</f>
        <v>1</v>
      </c>
      <c r="K15" s="115" t="s">
        <v>2416</v>
      </c>
      <c r="L15" s="108">
        <f>'지역형 예비'!E104</f>
        <v>21</v>
      </c>
      <c r="M15" s="116" t="s">
        <v>446</v>
      </c>
      <c r="N15" s="110">
        <f>서울형!B89</f>
        <v>4</v>
      </c>
      <c r="O15" s="117" t="s">
        <v>2301</v>
      </c>
      <c r="P15" s="242">
        <f>서울형!D89</f>
        <v>21</v>
      </c>
      <c r="Q15" s="246" t="s">
        <v>446</v>
      </c>
      <c r="R15" s="371">
        <f>부처형!C33</f>
        <v>1</v>
      </c>
    </row>
    <row r="16" spans="1:18" s="372" customFormat="1" x14ac:dyDescent="0.3">
      <c r="A16" s="111" t="s">
        <v>53</v>
      </c>
      <c r="B16" s="271">
        <f>F16+J16+N16</f>
        <v>10</v>
      </c>
      <c r="C16" s="270" t="s">
        <v>2372</v>
      </c>
      <c r="D16" s="271">
        <f>H16+L16+P16</f>
        <v>48</v>
      </c>
      <c r="E16" s="112" t="s">
        <v>53</v>
      </c>
      <c r="F16" s="105">
        <f>인증!C222</f>
        <v>7</v>
      </c>
      <c r="G16" s="113" t="s">
        <v>2372</v>
      </c>
      <c r="H16" s="105">
        <f>인증!G222</f>
        <v>41</v>
      </c>
      <c r="I16" s="114" t="s">
        <v>53</v>
      </c>
      <c r="J16" s="108">
        <f>'지역형 예비'!C105</f>
        <v>3</v>
      </c>
      <c r="K16" s="115" t="s">
        <v>2372</v>
      </c>
      <c r="L16" s="108">
        <f>'지역형 예비'!E105</f>
        <v>3</v>
      </c>
      <c r="M16" s="116" t="s">
        <v>53</v>
      </c>
      <c r="N16" s="110">
        <f>서울형!B90</f>
        <v>0</v>
      </c>
      <c r="O16" s="117" t="s">
        <v>2350</v>
      </c>
      <c r="P16" s="242">
        <f>서울형!D90</f>
        <v>4</v>
      </c>
      <c r="Q16" s="246" t="s">
        <v>53</v>
      </c>
      <c r="R16" s="371">
        <f>부처형!C34</f>
        <v>1</v>
      </c>
    </row>
    <row r="17" spans="1:18" s="372" customFormat="1" x14ac:dyDescent="0.3">
      <c r="A17" s="111" t="s">
        <v>450</v>
      </c>
      <c r="B17" s="271">
        <f>F17+J17+N17</f>
        <v>10</v>
      </c>
      <c r="C17" s="270" t="s">
        <v>1239</v>
      </c>
      <c r="D17" s="271">
        <f>H17+L17+P17</f>
        <v>73</v>
      </c>
      <c r="E17" s="112" t="s">
        <v>450</v>
      </c>
      <c r="F17" s="105">
        <f>인증!C223</f>
        <v>7</v>
      </c>
      <c r="G17" s="113" t="s">
        <v>1239</v>
      </c>
      <c r="H17" s="105">
        <f>인증!G223</f>
        <v>39</v>
      </c>
      <c r="I17" s="114" t="s">
        <v>450</v>
      </c>
      <c r="J17" s="108">
        <f>'지역형 예비'!C106</f>
        <v>2</v>
      </c>
      <c r="K17" s="115" t="s">
        <v>1239</v>
      </c>
      <c r="L17" s="108">
        <f>'지역형 예비'!E106</f>
        <v>17</v>
      </c>
      <c r="M17" s="116" t="s">
        <v>450</v>
      </c>
      <c r="N17" s="110">
        <f>서울형!B91</f>
        <v>1</v>
      </c>
      <c r="O17" s="117" t="s">
        <v>1239</v>
      </c>
      <c r="P17" s="242">
        <f>서울형!D91</f>
        <v>17</v>
      </c>
      <c r="Q17" s="246" t="s">
        <v>450</v>
      </c>
      <c r="R17" s="371">
        <f>부처형!C35</f>
        <v>0</v>
      </c>
    </row>
    <row r="18" spans="1:18" s="372" customFormat="1" x14ac:dyDescent="0.3">
      <c r="A18" s="111" t="s">
        <v>448</v>
      </c>
      <c r="B18" s="271">
        <f>F18+J18+N18</f>
        <v>15</v>
      </c>
      <c r="C18" s="270" t="s">
        <v>235</v>
      </c>
      <c r="D18" s="271">
        <f>H18+L18+P18</f>
        <v>10</v>
      </c>
      <c r="E18" s="112" t="s">
        <v>448</v>
      </c>
      <c r="F18" s="105">
        <f>인증!C224</f>
        <v>10</v>
      </c>
      <c r="G18" s="113" t="s">
        <v>235</v>
      </c>
      <c r="H18" s="105">
        <f>인증!G224</f>
        <v>6</v>
      </c>
      <c r="I18" s="114" t="s">
        <v>448</v>
      </c>
      <c r="J18" s="108">
        <f>'지역형 예비'!C107</f>
        <v>2</v>
      </c>
      <c r="K18" s="115" t="s">
        <v>235</v>
      </c>
      <c r="L18" s="108">
        <f>'지역형 예비'!E107</f>
        <v>2</v>
      </c>
      <c r="M18" s="116" t="s">
        <v>448</v>
      </c>
      <c r="N18" s="110">
        <f>서울형!B92</f>
        <v>3</v>
      </c>
      <c r="O18" s="117" t="s">
        <v>235</v>
      </c>
      <c r="P18" s="242">
        <f>서울형!D92</f>
        <v>2</v>
      </c>
      <c r="Q18" s="246" t="s">
        <v>448</v>
      </c>
      <c r="R18" s="371">
        <f>부처형!C36</f>
        <v>0</v>
      </c>
    </row>
    <row r="19" spans="1:18" s="372" customFormat="1" x14ac:dyDescent="0.3">
      <c r="A19" s="111" t="s">
        <v>231</v>
      </c>
      <c r="B19" s="271">
        <f>F19+J19+N19</f>
        <v>7</v>
      </c>
      <c r="C19" s="270" t="s">
        <v>436</v>
      </c>
      <c r="D19" s="271">
        <f>H19+L19+P19</f>
        <v>30</v>
      </c>
      <c r="E19" s="112" t="s">
        <v>231</v>
      </c>
      <c r="F19" s="105">
        <f>인증!C225</f>
        <v>3</v>
      </c>
      <c r="G19" s="113" t="s">
        <v>436</v>
      </c>
      <c r="H19" s="105">
        <f>인증!G225</f>
        <v>16</v>
      </c>
      <c r="I19" s="114" t="s">
        <v>231</v>
      </c>
      <c r="J19" s="108">
        <f>'지역형 예비'!C108</f>
        <v>2</v>
      </c>
      <c r="K19" s="115" t="s">
        <v>436</v>
      </c>
      <c r="L19" s="108">
        <f>'지역형 예비'!E108</f>
        <v>4</v>
      </c>
      <c r="M19" s="116" t="s">
        <v>231</v>
      </c>
      <c r="N19" s="110">
        <f>서울형!B93</f>
        <v>2</v>
      </c>
      <c r="O19" s="117" t="s">
        <v>2346</v>
      </c>
      <c r="P19" s="242">
        <f>서울형!D93</f>
        <v>10</v>
      </c>
      <c r="Q19" s="246" t="s">
        <v>231</v>
      </c>
      <c r="R19" s="371">
        <f>부처형!C37</f>
        <v>0</v>
      </c>
    </row>
    <row r="20" spans="1:18" s="372" customFormat="1" x14ac:dyDescent="0.3">
      <c r="A20" s="111" t="s">
        <v>598</v>
      </c>
      <c r="B20" s="271">
        <f>F20+J20+N20</f>
        <v>3</v>
      </c>
      <c r="C20" s="270" t="s">
        <v>433</v>
      </c>
      <c r="D20" s="271">
        <f>H20+L20+P20</f>
        <v>80</v>
      </c>
      <c r="E20" s="112" t="s">
        <v>598</v>
      </c>
      <c r="F20" s="105">
        <f>인증!C226</f>
        <v>3</v>
      </c>
      <c r="G20" s="113" t="s">
        <v>433</v>
      </c>
      <c r="H20" s="105">
        <f>인증!G226</f>
        <v>38</v>
      </c>
      <c r="I20" s="114" t="s">
        <v>598</v>
      </c>
      <c r="J20" s="108">
        <f>'지역형 예비'!C109</f>
        <v>0</v>
      </c>
      <c r="K20" s="115" t="s">
        <v>433</v>
      </c>
      <c r="L20" s="108">
        <f>'지역형 예비'!E109</f>
        <v>27</v>
      </c>
      <c r="M20" s="116" t="s">
        <v>598</v>
      </c>
      <c r="N20" s="110">
        <f>서울형!B94</f>
        <v>0</v>
      </c>
      <c r="O20" s="117" t="s">
        <v>2349</v>
      </c>
      <c r="P20" s="242">
        <f>서울형!D94</f>
        <v>15</v>
      </c>
      <c r="Q20" s="246" t="s">
        <v>598</v>
      </c>
      <c r="R20" s="371">
        <f>부처형!C38</f>
        <v>1</v>
      </c>
    </row>
    <row r="21" spans="1:18" s="372" customFormat="1" x14ac:dyDescent="0.3">
      <c r="A21" s="111" t="s">
        <v>584</v>
      </c>
      <c r="B21" s="271">
        <f>F21+J21+N21</f>
        <v>23</v>
      </c>
      <c r="C21" s="320"/>
      <c r="D21" s="321"/>
      <c r="E21" s="112" t="s">
        <v>584</v>
      </c>
      <c r="F21" s="105">
        <f>인증!C227</f>
        <v>12</v>
      </c>
      <c r="G21" s="248"/>
      <c r="H21" s="252"/>
      <c r="I21" s="114" t="s">
        <v>584</v>
      </c>
      <c r="J21" s="108">
        <f>'지역형 예비'!C110</f>
        <v>7</v>
      </c>
      <c r="K21" s="326"/>
      <c r="L21" s="327"/>
      <c r="M21" s="116" t="s">
        <v>584</v>
      </c>
      <c r="N21" s="110">
        <f>서울형!B95</f>
        <v>4</v>
      </c>
      <c r="O21" s="335"/>
      <c r="P21" s="335"/>
      <c r="Q21" s="246" t="s">
        <v>584</v>
      </c>
      <c r="R21" s="371">
        <f>부처형!C39</f>
        <v>1</v>
      </c>
    </row>
    <row r="22" spans="1:18" s="372" customFormat="1" x14ac:dyDescent="0.3">
      <c r="A22" s="111" t="s">
        <v>432</v>
      </c>
      <c r="B22" s="271">
        <f>F22+J22+N22</f>
        <v>9</v>
      </c>
      <c r="C22" s="320"/>
      <c r="D22" s="321"/>
      <c r="E22" s="112" t="s">
        <v>432</v>
      </c>
      <c r="F22" s="105">
        <f>인증!C228</f>
        <v>5</v>
      </c>
      <c r="G22" s="248"/>
      <c r="H22" s="253"/>
      <c r="I22" s="114" t="s">
        <v>432</v>
      </c>
      <c r="J22" s="108">
        <f>'지역형 예비'!C111</f>
        <v>1</v>
      </c>
      <c r="K22" s="328"/>
      <c r="L22" s="329"/>
      <c r="M22" s="116" t="s">
        <v>432</v>
      </c>
      <c r="N22" s="110">
        <f>서울형!B96</f>
        <v>3</v>
      </c>
      <c r="O22" s="336"/>
      <c r="P22" s="336"/>
      <c r="Q22" s="246" t="s">
        <v>432</v>
      </c>
      <c r="R22" s="371">
        <f>부처형!C40</f>
        <v>1</v>
      </c>
    </row>
    <row r="23" spans="1:18" s="372" customFormat="1" x14ac:dyDescent="0.3">
      <c r="A23" s="111" t="s">
        <v>602</v>
      </c>
      <c r="B23" s="271">
        <f>F23+J23+N23</f>
        <v>7</v>
      </c>
      <c r="C23" s="320"/>
      <c r="D23" s="321"/>
      <c r="E23" s="112" t="s">
        <v>602</v>
      </c>
      <c r="F23" s="105">
        <f>인증!C229</f>
        <v>3</v>
      </c>
      <c r="G23" s="248"/>
      <c r="H23" s="253"/>
      <c r="I23" s="114" t="s">
        <v>602</v>
      </c>
      <c r="J23" s="108">
        <f>'지역형 예비'!C112</f>
        <v>3</v>
      </c>
      <c r="K23" s="328"/>
      <c r="L23" s="329"/>
      <c r="M23" s="116" t="s">
        <v>602</v>
      </c>
      <c r="N23" s="110">
        <f>서울형!B97</f>
        <v>1</v>
      </c>
      <c r="O23" s="336"/>
      <c r="P23" s="336"/>
      <c r="Q23" s="246" t="s">
        <v>602</v>
      </c>
      <c r="R23" s="371">
        <f>부처형!C41</f>
        <v>0</v>
      </c>
    </row>
    <row r="24" spans="1:18" s="372" customFormat="1" x14ac:dyDescent="0.3">
      <c r="A24" s="111" t="s">
        <v>597</v>
      </c>
      <c r="B24" s="271">
        <f>F24+J24+N24</f>
        <v>15</v>
      </c>
      <c r="C24" s="320"/>
      <c r="D24" s="321"/>
      <c r="E24" s="112" t="s">
        <v>597</v>
      </c>
      <c r="F24" s="105">
        <f>인증!C230</f>
        <v>7</v>
      </c>
      <c r="G24" s="248"/>
      <c r="H24" s="253"/>
      <c r="I24" s="114" t="s">
        <v>597</v>
      </c>
      <c r="J24" s="108">
        <f>'지역형 예비'!C113</f>
        <v>2</v>
      </c>
      <c r="K24" s="328"/>
      <c r="L24" s="329"/>
      <c r="M24" s="116" t="s">
        <v>597</v>
      </c>
      <c r="N24" s="110">
        <f>서울형!B98</f>
        <v>6</v>
      </c>
      <c r="O24" s="336"/>
      <c r="P24" s="336"/>
      <c r="Q24" s="246" t="s">
        <v>597</v>
      </c>
      <c r="R24" s="371">
        <f>부처형!C42</f>
        <v>1</v>
      </c>
    </row>
    <row r="25" spans="1:18" s="372" customFormat="1" x14ac:dyDescent="0.3">
      <c r="A25" s="111" t="s">
        <v>595</v>
      </c>
      <c r="B25" s="271">
        <f>F25+J25+N25</f>
        <v>18</v>
      </c>
      <c r="C25" s="320"/>
      <c r="D25" s="321"/>
      <c r="E25" s="112" t="s">
        <v>595</v>
      </c>
      <c r="F25" s="105">
        <f>인증!C231</f>
        <v>7</v>
      </c>
      <c r="G25" s="248"/>
      <c r="H25" s="253"/>
      <c r="I25" s="114" t="s">
        <v>595</v>
      </c>
      <c r="J25" s="108">
        <f>'지역형 예비'!C114</f>
        <v>2</v>
      </c>
      <c r="K25" s="328"/>
      <c r="L25" s="329"/>
      <c r="M25" s="116" t="s">
        <v>595</v>
      </c>
      <c r="N25" s="110">
        <f>서울형!B99</f>
        <v>9</v>
      </c>
      <c r="O25" s="336"/>
      <c r="P25" s="336"/>
      <c r="Q25" s="246" t="s">
        <v>595</v>
      </c>
      <c r="R25" s="371">
        <f>부처형!C43</f>
        <v>0</v>
      </c>
    </row>
    <row r="26" spans="1:18" s="372" customFormat="1" x14ac:dyDescent="0.3">
      <c r="A26" s="111" t="s">
        <v>232</v>
      </c>
      <c r="B26" s="271">
        <f>F26+J26+N26</f>
        <v>13</v>
      </c>
      <c r="C26" s="320"/>
      <c r="D26" s="321"/>
      <c r="E26" s="112" t="s">
        <v>232</v>
      </c>
      <c r="F26" s="105">
        <f>인증!C232</f>
        <v>5</v>
      </c>
      <c r="G26" s="248"/>
      <c r="H26" s="253"/>
      <c r="I26" s="114" t="s">
        <v>232</v>
      </c>
      <c r="J26" s="108">
        <f>'지역형 예비'!C115</f>
        <v>5</v>
      </c>
      <c r="K26" s="328"/>
      <c r="L26" s="329"/>
      <c r="M26" s="116" t="s">
        <v>232</v>
      </c>
      <c r="N26" s="110">
        <f>서울형!B100</f>
        <v>3</v>
      </c>
      <c r="O26" s="336"/>
      <c r="P26" s="336"/>
      <c r="Q26" s="246" t="s">
        <v>232</v>
      </c>
      <c r="R26" s="371">
        <f>부처형!C44</f>
        <v>1</v>
      </c>
    </row>
    <row r="27" spans="1:18" s="372" customFormat="1" x14ac:dyDescent="0.3">
      <c r="A27" s="111" t="s">
        <v>592</v>
      </c>
      <c r="B27" s="271">
        <f>F27+J27+N27</f>
        <v>38</v>
      </c>
      <c r="C27" s="320"/>
      <c r="D27" s="321"/>
      <c r="E27" s="112" t="s">
        <v>592</v>
      </c>
      <c r="F27" s="105">
        <f>인증!C233</f>
        <v>20</v>
      </c>
      <c r="G27" s="248"/>
      <c r="H27" s="253"/>
      <c r="I27" s="114" t="s">
        <v>592</v>
      </c>
      <c r="J27" s="108">
        <f>'지역형 예비'!C116</f>
        <v>8</v>
      </c>
      <c r="K27" s="328"/>
      <c r="L27" s="329"/>
      <c r="M27" s="116" t="s">
        <v>592</v>
      </c>
      <c r="N27" s="110">
        <f>서울형!B101</f>
        <v>10</v>
      </c>
      <c r="O27" s="336"/>
      <c r="P27" s="336"/>
      <c r="Q27" s="246" t="s">
        <v>592</v>
      </c>
      <c r="R27" s="371">
        <f>부처형!C45</f>
        <v>2</v>
      </c>
    </row>
    <row r="28" spans="1:18" s="372" customFormat="1" x14ac:dyDescent="0.3">
      <c r="A28" s="111" t="s">
        <v>601</v>
      </c>
      <c r="B28" s="271">
        <f>F28+J28+N28</f>
        <v>12</v>
      </c>
      <c r="C28" s="320"/>
      <c r="D28" s="321"/>
      <c r="E28" s="112" t="s">
        <v>601</v>
      </c>
      <c r="F28" s="105">
        <f>인증!C234</f>
        <v>4</v>
      </c>
      <c r="G28" s="248"/>
      <c r="H28" s="253"/>
      <c r="I28" s="114" t="s">
        <v>601</v>
      </c>
      <c r="J28" s="108">
        <f>'지역형 예비'!C117</f>
        <v>8</v>
      </c>
      <c r="K28" s="328"/>
      <c r="L28" s="329"/>
      <c r="M28" s="116" t="s">
        <v>601</v>
      </c>
      <c r="N28" s="110">
        <f>서울형!B102</f>
        <v>0</v>
      </c>
      <c r="O28" s="336"/>
      <c r="P28" s="336"/>
      <c r="Q28" s="246" t="s">
        <v>601</v>
      </c>
      <c r="R28" s="371">
        <f>부처형!C46</f>
        <v>2</v>
      </c>
    </row>
    <row r="29" spans="1:18" s="372" customFormat="1" x14ac:dyDescent="0.3">
      <c r="A29" s="111" t="s">
        <v>596</v>
      </c>
      <c r="B29" s="271">
        <f>F29+J29+N29</f>
        <v>8</v>
      </c>
      <c r="C29" s="320"/>
      <c r="D29" s="321"/>
      <c r="E29" s="112" t="s">
        <v>596</v>
      </c>
      <c r="F29" s="105">
        <f>인증!C235</f>
        <v>6</v>
      </c>
      <c r="G29" s="248"/>
      <c r="H29" s="253"/>
      <c r="I29" s="114" t="s">
        <v>596</v>
      </c>
      <c r="J29" s="108">
        <f>'지역형 예비'!C118</f>
        <v>1</v>
      </c>
      <c r="K29" s="328"/>
      <c r="L29" s="329"/>
      <c r="M29" s="116" t="s">
        <v>596</v>
      </c>
      <c r="N29" s="110">
        <f>서울형!B103</f>
        <v>1</v>
      </c>
      <c r="O29" s="336"/>
      <c r="P29" s="336"/>
      <c r="Q29" s="246" t="s">
        <v>596</v>
      </c>
      <c r="R29" s="371">
        <f>부처형!C47</f>
        <v>1</v>
      </c>
    </row>
    <row r="30" spans="1:18" s="372" customFormat="1" x14ac:dyDescent="0.3">
      <c r="A30" s="111" t="s">
        <v>599</v>
      </c>
      <c r="B30" s="271">
        <f>F30+J30+N30</f>
        <v>16</v>
      </c>
      <c r="C30" s="320"/>
      <c r="D30" s="321"/>
      <c r="E30" s="112" t="s">
        <v>599</v>
      </c>
      <c r="F30" s="105">
        <f>인증!C236</f>
        <v>9</v>
      </c>
      <c r="G30" s="248"/>
      <c r="H30" s="253"/>
      <c r="I30" s="114" t="s">
        <v>599</v>
      </c>
      <c r="J30" s="108">
        <f>'지역형 예비'!C119</f>
        <v>2</v>
      </c>
      <c r="K30" s="328"/>
      <c r="L30" s="329"/>
      <c r="M30" s="116" t="s">
        <v>599</v>
      </c>
      <c r="N30" s="110">
        <f>서울형!B104</f>
        <v>5</v>
      </c>
      <c r="O30" s="336"/>
      <c r="P30" s="336"/>
      <c r="Q30" s="246" t="s">
        <v>599</v>
      </c>
      <c r="R30" s="371">
        <f>부처형!C48</f>
        <v>2</v>
      </c>
    </row>
    <row r="31" spans="1:18" s="372" customFormat="1" x14ac:dyDescent="0.3">
      <c r="A31" s="111" t="s">
        <v>600</v>
      </c>
      <c r="B31" s="271">
        <f>F31+J31+N31</f>
        <v>16</v>
      </c>
      <c r="C31" s="320"/>
      <c r="D31" s="321"/>
      <c r="E31" s="112" t="s">
        <v>600</v>
      </c>
      <c r="F31" s="105">
        <f>인증!C237</f>
        <v>9</v>
      </c>
      <c r="G31" s="248"/>
      <c r="H31" s="253"/>
      <c r="I31" s="114" t="s">
        <v>600</v>
      </c>
      <c r="J31" s="108">
        <f>'지역형 예비'!C120</f>
        <v>5</v>
      </c>
      <c r="K31" s="328"/>
      <c r="L31" s="329"/>
      <c r="M31" s="116" t="s">
        <v>600</v>
      </c>
      <c r="N31" s="110">
        <f>서울형!B105</f>
        <v>2</v>
      </c>
      <c r="O31" s="336"/>
      <c r="P31" s="336"/>
      <c r="Q31" s="246" t="s">
        <v>600</v>
      </c>
      <c r="R31" s="371">
        <f>부처형!C49</f>
        <v>1</v>
      </c>
    </row>
    <row r="32" spans="1:18" s="372" customFormat="1" x14ac:dyDescent="0.3">
      <c r="A32" s="111" t="s">
        <v>217</v>
      </c>
      <c r="B32" s="271">
        <f>F32+J32+N32</f>
        <v>33</v>
      </c>
      <c r="C32" s="320"/>
      <c r="D32" s="321"/>
      <c r="E32" s="112" t="s">
        <v>217</v>
      </c>
      <c r="F32" s="105">
        <f>인증!C238</f>
        <v>25</v>
      </c>
      <c r="G32" s="248"/>
      <c r="H32" s="253"/>
      <c r="I32" s="114" t="s">
        <v>217</v>
      </c>
      <c r="J32" s="108">
        <f>'지역형 예비'!C121</f>
        <v>6</v>
      </c>
      <c r="K32" s="328"/>
      <c r="L32" s="329"/>
      <c r="M32" s="116" t="s">
        <v>217</v>
      </c>
      <c r="N32" s="110">
        <f>서울형!B106</f>
        <v>2</v>
      </c>
      <c r="O32" s="336"/>
      <c r="P32" s="336"/>
      <c r="Q32" s="246" t="s">
        <v>217</v>
      </c>
      <c r="R32" s="371">
        <f>부처형!C50</f>
        <v>3</v>
      </c>
    </row>
    <row r="33" spans="1:18" s="372" customFormat="1" x14ac:dyDescent="0.3">
      <c r="A33" s="111" t="s">
        <v>604</v>
      </c>
      <c r="B33" s="271">
        <f>F33+J33+N33</f>
        <v>12</v>
      </c>
      <c r="C33" s="320"/>
      <c r="D33" s="321"/>
      <c r="E33" s="112" t="s">
        <v>604</v>
      </c>
      <c r="F33" s="105">
        <f>인증!C239</f>
        <v>6</v>
      </c>
      <c r="G33" s="248"/>
      <c r="H33" s="253"/>
      <c r="I33" s="114" t="s">
        <v>604</v>
      </c>
      <c r="J33" s="108">
        <f>'지역형 예비'!C122</f>
        <v>2</v>
      </c>
      <c r="K33" s="328"/>
      <c r="L33" s="329"/>
      <c r="M33" s="116" t="s">
        <v>604</v>
      </c>
      <c r="N33" s="110">
        <f>서울형!B107</f>
        <v>4</v>
      </c>
      <c r="O33" s="336"/>
      <c r="P33" s="336"/>
      <c r="Q33" s="246" t="s">
        <v>604</v>
      </c>
      <c r="R33" s="371">
        <f>부처형!C51</f>
        <v>0</v>
      </c>
    </row>
    <row r="34" spans="1:18" s="372" customFormat="1" x14ac:dyDescent="0.3">
      <c r="A34" s="111" t="s">
        <v>605</v>
      </c>
      <c r="B34" s="271">
        <f>F34+J34+N34</f>
        <v>22</v>
      </c>
      <c r="C34" s="320"/>
      <c r="D34" s="321"/>
      <c r="E34" s="112" t="s">
        <v>605</v>
      </c>
      <c r="F34" s="105">
        <f>인증!C240</f>
        <v>8</v>
      </c>
      <c r="G34" s="248"/>
      <c r="H34" s="253"/>
      <c r="I34" s="114" t="s">
        <v>605</v>
      </c>
      <c r="J34" s="108">
        <f>'지역형 예비'!C123</f>
        <v>13</v>
      </c>
      <c r="K34" s="328"/>
      <c r="L34" s="329"/>
      <c r="M34" s="116" t="s">
        <v>605</v>
      </c>
      <c r="N34" s="110">
        <f>서울형!B108</f>
        <v>1</v>
      </c>
      <c r="O34" s="336"/>
      <c r="P34" s="336"/>
      <c r="Q34" s="246" t="s">
        <v>605</v>
      </c>
      <c r="R34" s="371">
        <f>부처형!C52</f>
        <v>0</v>
      </c>
    </row>
    <row r="35" spans="1:18" s="372" customFormat="1" x14ac:dyDescent="0.3">
      <c r="A35" s="111" t="s">
        <v>610</v>
      </c>
      <c r="B35" s="271">
        <f>F35+J35+N35</f>
        <v>16</v>
      </c>
      <c r="C35" s="320"/>
      <c r="D35" s="321"/>
      <c r="E35" s="112" t="s">
        <v>610</v>
      </c>
      <c r="F35" s="105">
        <f>인증!C241</f>
        <v>10</v>
      </c>
      <c r="G35" s="248"/>
      <c r="H35" s="253"/>
      <c r="I35" s="114" t="s">
        <v>610</v>
      </c>
      <c r="J35" s="108">
        <f>'지역형 예비'!C124</f>
        <v>3</v>
      </c>
      <c r="K35" s="328"/>
      <c r="L35" s="329"/>
      <c r="M35" s="116" t="s">
        <v>610</v>
      </c>
      <c r="N35" s="110">
        <f>서울형!B109</f>
        <v>3</v>
      </c>
      <c r="O35" s="336"/>
      <c r="P35" s="336"/>
      <c r="Q35" s="246" t="s">
        <v>610</v>
      </c>
      <c r="R35" s="371">
        <f>부처형!C53</f>
        <v>2</v>
      </c>
    </row>
    <row r="36" spans="1:18" s="372" customFormat="1" x14ac:dyDescent="0.3">
      <c r="A36" s="111" t="s">
        <v>431</v>
      </c>
      <c r="B36" s="271">
        <f>F36+J36+N36</f>
        <v>24</v>
      </c>
      <c r="C36" s="320"/>
      <c r="D36" s="321"/>
      <c r="E36" s="112" t="s">
        <v>431</v>
      </c>
      <c r="F36" s="105">
        <f>인증!C242</f>
        <v>13</v>
      </c>
      <c r="G36" s="248"/>
      <c r="H36" s="253"/>
      <c r="I36" s="114" t="s">
        <v>431</v>
      </c>
      <c r="J36" s="108">
        <f>'지역형 예비'!C125</f>
        <v>3</v>
      </c>
      <c r="K36" s="328"/>
      <c r="L36" s="329"/>
      <c r="M36" s="116" t="s">
        <v>431</v>
      </c>
      <c r="N36" s="110">
        <f>서울형!B110</f>
        <v>8</v>
      </c>
      <c r="O36" s="336"/>
      <c r="P36" s="336"/>
      <c r="Q36" s="246" t="s">
        <v>431</v>
      </c>
      <c r="R36" s="371">
        <f>부처형!C54</f>
        <v>0</v>
      </c>
    </row>
    <row r="37" spans="1:18" s="372" customFormat="1" x14ac:dyDescent="0.3">
      <c r="A37" s="111" t="s">
        <v>589</v>
      </c>
      <c r="B37" s="271">
        <f>F37+J37+N37</f>
        <v>11</v>
      </c>
      <c r="C37" s="320"/>
      <c r="D37" s="321"/>
      <c r="E37" s="112" t="s">
        <v>589</v>
      </c>
      <c r="F37" s="105">
        <f>인증!C243</f>
        <v>3</v>
      </c>
      <c r="G37" s="248"/>
      <c r="H37" s="253"/>
      <c r="I37" s="114" t="s">
        <v>589</v>
      </c>
      <c r="J37" s="108">
        <f>'지역형 예비'!C126</f>
        <v>7</v>
      </c>
      <c r="K37" s="328"/>
      <c r="L37" s="329"/>
      <c r="M37" s="116" t="s">
        <v>589</v>
      </c>
      <c r="N37" s="110">
        <f>서울형!B111</f>
        <v>1</v>
      </c>
      <c r="O37" s="336"/>
      <c r="P37" s="336"/>
      <c r="Q37" s="246" t="s">
        <v>589</v>
      </c>
      <c r="R37" s="371">
        <f>부처형!C55</f>
        <v>3</v>
      </c>
    </row>
    <row r="38" spans="1:18" ht="17.25" thickBot="1" x14ac:dyDescent="0.35">
      <c r="A38" s="118" t="s">
        <v>516</v>
      </c>
      <c r="B38" s="119">
        <f>F38+J38+N38</f>
        <v>13</v>
      </c>
      <c r="C38" s="322"/>
      <c r="D38" s="323"/>
      <c r="E38" s="120" t="s">
        <v>516</v>
      </c>
      <c r="F38" s="121">
        <f>인증!C244</f>
        <v>3</v>
      </c>
      <c r="G38" s="249"/>
      <c r="H38" s="254"/>
      <c r="I38" s="122" t="s">
        <v>516</v>
      </c>
      <c r="J38" s="123">
        <f>'지역형 예비'!C127</f>
        <v>8</v>
      </c>
      <c r="K38" s="330"/>
      <c r="L38" s="331"/>
      <c r="M38" s="124" t="s">
        <v>516</v>
      </c>
      <c r="N38" s="125">
        <f>서울형!B112</f>
        <v>2</v>
      </c>
      <c r="O38" s="337"/>
      <c r="P38" s="337"/>
      <c r="Q38" s="247" t="s">
        <v>516</v>
      </c>
      <c r="R38" s="244">
        <f>부처형!C56</f>
        <v>1</v>
      </c>
    </row>
  </sheetData>
  <mergeCells count="18">
    <mergeCell ref="A1:Q1"/>
    <mergeCell ref="N2:Q2"/>
    <mergeCell ref="A12:D12"/>
    <mergeCell ref="A5:A6"/>
    <mergeCell ref="B5:B6"/>
    <mergeCell ref="F5:F6"/>
    <mergeCell ref="C5:E5"/>
    <mergeCell ref="Q12:R12"/>
    <mergeCell ref="A4:K4"/>
    <mergeCell ref="C21:D38"/>
    <mergeCell ref="G5:G6"/>
    <mergeCell ref="K21:L38"/>
    <mergeCell ref="I12:L12"/>
    <mergeCell ref="O21:P38"/>
    <mergeCell ref="M12:P12"/>
    <mergeCell ref="A11:R11"/>
    <mergeCell ref="H5:K6"/>
    <mergeCell ref="J8:K8"/>
  </mergeCells>
  <phoneticPr fontId="49" type="noConversion"/>
  <pageMargins left="0.69972223043441772" right="0.69972223043441772" top="0.75" bottom="0.75" header="0.30000001192092896" footer="0.300000011920928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4"/>
  <sheetViews>
    <sheetView zoomScaleNormal="100" workbookViewId="0">
      <pane ySplit="2" topLeftCell="A192" activePane="bottomLeft" state="frozen"/>
      <selection pane="bottomLeft" activeCell="A199" sqref="A199"/>
    </sheetView>
  </sheetViews>
  <sheetFormatPr defaultRowHeight="12" x14ac:dyDescent="0.3"/>
  <cols>
    <col min="1" max="1" width="4.75" style="17" bestFit="1" customWidth="1"/>
    <col min="2" max="2" width="9.375" style="18" customWidth="1"/>
    <col min="3" max="3" width="11.125" style="48" customWidth="1"/>
    <col min="4" max="4" width="31.125" style="17" customWidth="1"/>
    <col min="5" max="5" width="38" style="18" customWidth="1"/>
    <col min="6" max="6" width="9.375" style="17" customWidth="1"/>
    <col min="7" max="7" width="6.875" style="18" customWidth="1"/>
    <col min="8" max="8" width="15.125" style="17" customWidth="1"/>
    <col min="9" max="9" width="14" style="17" customWidth="1"/>
    <col min="10" max="10" width="42" style="47" customWidth="1"/>
    <col min="11" max="11" width="29.125" style="45" customWidth="1"/>
    <col min="12" max="12" width="36" style="45" customWidth="1"/>
    <col min="13" max="16384" width="9" style="17"/>
  </cols>
  <sheetData>
    <row r="1" spans="1:12" s="46" customFormat="1" ht="23.25" customHeight="1" x14ac:dyDescent="0.3">
      <c r="A1" s="365" t="s">
        <v>1505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82"/>
    </row>
    <row r="2" spans="1:12" ht="22.5" customHeight="1" x14ac:dyDescent="0.3">
      <c r="A2" s="67" t="s">
        <v>19</v>
      </c>
      <c r="B2" s="68" t="s">
        <v>40</v>
      </c>
      <c r="C2" s="68" t="s">
        <v>128</v>
      </c>
      <c r="D2" s="68" t="s">
        <v>18</v>
      </c>
      <c r="E2" s="68" t="s">
        <v>175</v>
      </c>
      <c r="F2" s="68" t="s">
        <v>106</v>
      </c>
      <c r="G2" s="68" t="s">
        <v>453</v>
      </c>
      <c r="H2" s="68" t="s">
        <v>124</v>
      </c>
      <c r="I2" s="68" t="s">
        <v>2422</v>
      </c>
      <c r="J2" s="84" t="s">
        <v>458</v>
      </c>
      <c r="K2" s="163" t="s">
        <v>1234</v>
      </c>
      <c r="L2" s="83" t="s">
        <v>1637</v>
      </c>
    </row>
    <row r="3" spans="1:12" x14ac:dyDescent="0.3">
      <c r="A3" s="170">
        <v>1</v>
      </c>
      <c r="B3" s="171" t="s">
        <v>592</v>
      </c>
      <c r="C3" s="172" t="s">
        <v>1739</v>
      </c>
      <c r="D3" s="179" t="s">
        <v>1783</v>
      </c>
      <c r="E3" s="173" t="s">
        <v>201</v>
      </c>
      <c r="F3" s="172" t="s">
        <v>2372</v>
      </c>
      <c r="G3" s="172" t="s">
        <v>2432</v>
      </c>
      <c r="H3" s="172" t="s">
        <v>1155</v>
      </c>
      <c r="I3" s="172" t="s">
        <v>1094</v>
      </c>
      <c r="J3" s="173" t="s">
        <v>337</v>
      </c>
      <c r="K3" s="173"/>
      <c r="L3" s="174"/>
    </row>
    <row r="4" spans="1:12" s="19" customFormat="1" x14ac:dyDescent="0.3">
      <c r="A4" s="59">
        <v>2</v>
      </c>
      <c r="B4" s="49" t="s">
        <v>450</v>
      </c>
      <c r="C4" s="49" t="s">
        <v>1740</v>
      </c>
      <c r="D4" s="180" t="s">
        <v>1787</v>
      </c>
      <c r="E4" s="50" t="s">
        <v>812</v>
      </c>
      <c r="F4" s="49" t="s">
        <v>436</v>
      </c>
      <c r="G4" s="49" t="s">
        <v>2415</v>
      </c>
      <c r="H4" s="49" t="s">
        <v>949</v>
      </c>
      <c r="I4" s="49" t="s">
        <v>2091</v>
      </c>
      <c r="J4" s="50" t="s">
        <v>2567</v>
      </c>
      <c r="K4" s="37" t="s">
        <v>749</v>
      </c>
      <c r="L4" s="85"/>
    </row>
    <row r="5" spans="1:12" s="19" customFormat="1" x14ac:dyDescent="0.3">
      <c r="A5" s="59">
        <v>3</v>
      </c>
      <c r="B5" s="49" t="s">
        <v>597</v>
      </c>
      <c r="C5" s="49" t="s">
        <v>1738</v>
      </c>
      <c r="D5" s="180" t="s">
        <v>1226</v>
      </c>
      <c r="E5" s="50" t="s">
        <v>861</v>
      </c>
      <c r="F5" s="49" t="s">
        <v>1239</v>
      </c>
      <c r="G5" s="49" t="s">
        <v>2358</v>
      </c>
      <c r="H5" s="49" t="s">
        <v>2183</v>
      </c>
      <c r="I5" s="49" t="s">
        <v>2089</v>
      </c>
      <c r="J5" s="50" t="s">
        <v>1203</v>
      </c>
      <c r="K5" s="50" t="s">
        <v>369</v>
      </c>
      <c r="L5" s="85"/>
    </row>
    <row r="6" spans="1:12" s="19" customFormat="1" x14ac:dyDescent="0.3">
      <c r="A6" s="59">
        <v>4</v>
      </c>
      <c r="B6" s="15" t="s">
        <v>432</v>
      </c>
      <c r="C6" s="49" t="s">
        <v>1736</v>
      </c>
      <c r="D6" s="180" t="s">
        <v>680</v>
      </c>
      <c r="E6" s="50" t="s">
        <v>677</v>
      </c>
      <c r="F6" s="49" t="s">
        <v>1239</v>
      </c>
      <c r="G6" s="49" t="s">
        <v>554</v>
      </c>
      <c r="H6" s="49" t="s">
        <v>2182</v>
      </c>
      <c r="I6" s="49" t="s">
        <v>2087</v>
      </c>
      <c r="J6" s="50" t="s">
        <v>338</v>
      </c>
      <c r="K6" s="50" t="s">
        <v>2597</v>
      </c>
      <c r="L6" s="85"/>
    </row>
    <row r="7" spans="1:12" s="19" customFormat="1" x14ac:dyDescent="0.3">
      <c r="A7" s="59">
        <v>5</v>
      </c>
      <c r="B7" s="49" t="s">
        <v>599</v>
      </c>
      <c r="C7" s="49" t="s">
        <v>1737</v>
      </c>
      <c r="D7" s="180" t="s">
        <v>870</v>
      </c>
      <c r="E7" s="50" t="s">
        <v>811</v>
      </c>
      <c r="F7" s="49" t="s">
        <v>2372</v>
      </c>
      <c r="G7" s="49" t="s">
        <v>2429</v>
      </c>
      <c r="H7" s="49" t="s">
        <v>2181</v>
      </c>
      <c r="I7" s="49" t="s">
        <v>2092</v>
      </c>
      <c r="J7" s="37" t="s">
        <v>721</v>
      </c>
      <c r="K7" s="50" t="s">
        <v>364</v>
      </c>
      <c r="L7" s="85"/>
    </row>
    <row r="8" spans="1:12" s="19" customFormat="1" x14ac:dyDescent="0.3">
      <c r="A8" s="59">
        <v>6</v>
      </c>
      <c r="B8" s="15" t="s">
        <v>217</v>
      </c>
      <c r="C8" s="49" t="s">
        <v>1732</v>
      </c>
      <c r="D8" s="180" t="s">
        <v>2445</v>
      </c>
      <c r="E8" s="50" t="s">
        <v>678</v>
      </c>
      <c r="F8" s="49" t="s">
        <v>1239</v>
      </c>
      <c r="G8" s="49" t="s">
        <v>469</v>
      </c>
      <c r="H8" s="49" t="s">
        <v>1153</v>
      </c>
      <c r="I8" s="49" t="s">
        <v>1092</v>
      </c>
      <c r="J8" s="50" t="s">
        <v>2488</v>
      </c>
      <c r="K8" s="35" t="s">
        <v>693</v>
      </c>
      <c r="L8" s="85"/>
    </row>
    <row r="9" spans="1:12" s="19" customFormat="1" x14ac:dyDescent="0.3">
      <c r="A9" s="59">
        <v>7</v>
      </c>
      <c r="B9" s="49" t="s">
        <v>600</v>
      </c>
      <c r="C9" s="49" t="s">
        <v>1731</v>
      </c>
      <c r="D9" s="181" t="s">
        <v>1074</v>
      </c>
      <c r="E9" s="50" t="s">
        <v>210</v>
      </c>
      <c r="F9" s="49" t="s">
        <v>460</v>
      </c>
      <c r="G9" s="49" t="s">
        <v>2428</v>
      </c>
      <c r="H9" s="49" t="s">
        <v>2180</v>
      </c>
      <c r="I9" s="49" t="s">
        <v>2088</v>
      </c>
      <c r="J9" s="37" t="s">
        <v>636</v>
      </c>
      <c r="K9" s="50" t="s">
        <v>1475</v>
      </c>
      <c r="L9" s="85" t="s">
        <v>763</v>
      </c>
    </row>
    <row r="10" spans="1:12" s="19" customFormat="1" x14ac:dyDescent="0.3">
      <c r="A10" s="59">
        <v>8</v>
      </c>
      <c r="B10" s="15" t="s">
        <v>592</v>
      </c>
      <c r="C10" s="49" t="s">
        <v>1735</v>
      </c>
      <c r="D10" s="180" t="s">
        <v>1786</v>
      </c>
      <c r="E10" s="50" t="s">
        <v>809</v>
      </c>
      <c r="F10" s="49" t="s">
        <v>460</v>
      </c>
      <c r="G10" s="49" t="s">
        <v>2431</v>
      </c>
      <c r="H10" s="49" t="s">
        <v>2179</v>
      </c>
      <c r="I10" s="49" t="s">
        <v>2086</v>
      </c>
      <c r="J10" s="50" t="s">
        <v>2623</v>
      </c>
      <c r="K10" s="50" t="s">
        <v>371</v>
      </c>
      <c r="L10" s="85"/>
    </row>
    <row r="11" spans="1:12" s="19" customFormat="1" x14ac:dyDescent="0.3">
      <c r="A11" s="59">
        <v>9</v>
      </c>
      <c r="B11" s="49" t="s">
        <v>598</v>
      </c>
      <c r="C11" s="49" t="s">
        <v>1734</v>
      </c>
      <c r="D11" s="180" t="s">
        <v>206</v>
      </c>
      <c r="E11" s="50" t="s">
        <v>423</v>
      </c>
      <c r="F11" s="49" t="s">
        <v>1239</v>
      </c>
      <c r="G11" s="49" t="s">
        <v>1733</v>
      </c>
      <c r="H11" s="49" t="s">
        <v>1509</v>
      </c>
      <c r="I11" s="49" t="s">
        <v>1091</v>
      </c>
      <c r="J11" s="50" t="s">
        <v>866</v>
      </c>
      <c r="K11" s="50" t="s">
        <v>370</v>
      </c>
      <c r="L11" s="85"/>
    </row>
    <row r="12" spans="1:12" s="19" customFormat="1" x14ac:dyDescent="0.3">
      <c r="A12" s="59">
        <v>10</v>
      </c>
      <c r="B12" s="49" t="s">
        <v>605</v>
      </c>
      <c r="C12" s="49" t="s">
        <v>1727</v>
      </c>
      <c r="D12" s="180" t="s">
        <v>1791</v>
      </c>
      <c r="E12" s="50" t="s">
        <v>807</v>
      </c>
      <c r="F12" s="49" t="s">
        <v>2372</v>
      </c>
      <c r="G12" s="49" t="s">
        <v>2413</v>
      </c>
      <c r="H12" s="49" t="s">
        <v>2178</v>
      </c>
      <c r="I12" s="49" t="s">
        <v>2090</v>
      </c>
      <c r="J12" s="50" t="s">
        <v>653</v>
      </c>
      <c r="K12" s="50" t="s">
        <v>365</v>
      </c>
      <c r="L12" s="85"/>
    </row>
    <row r="13" spans="1:12" s="19" customFormat="1" x14ac:dyDescent="0.3">
      <c r="A13" s="59">
        <v>11</v>
      </c>
      <c r="B13" s="49" t="s">
        <v>605</v>
      </c>
      <c r="C13" s="49" t="s">
        <v>1730</v>
      </c>
      <c r="D13" s="180" t="s">
        <v>1780</v>
      </c>
      <c r="E13" s="50" t="s">
        <v>808</v>
      </c>
      <c r="F13" s="49" t="s">
        <v>436</v>
      </c>
      <c r="G13" s="49" t="s">
        <v>1263</v>
      </c>
      <c r="H13" s="49" t="s">
        <v>2177</v>
      </c>
      <c r="I13" s="49" t="s">
        <v>2084</v>
      </c>
      <c r="J13" s="50" t="s">
        <v>1204</v>
      </c>
      <c r="K13" s="37" t="s">
        <v>779</v>
      </c>
      <c r="L13" s="85"/>
    </row>
    <row r="14" spans="1:12" s="19" customFormat="1" x14ac:dyDescent="0.3">
      <c r="A14" s="315">
        <v>12</v>
      </c>
      <c r="B14" s="316" t="s">
        <v>596</v>
      </c>
      <c r="C14" s="317" t="s">
        <v>1729</v>
      </c>
      <c r="D14" s="318" t="s">
        <v>1788</v>
      </c>
      <c r="E14" s="50" t="s">
        <v>804</v>
      </c>
      <c r="F14" s="49" t="s">
        <v>436</v>
      </c>
      <c r="G14" s="49" t="s">
        <v>2332</v>
      </c>
      <c r="H14" s="49" t="s">
        <v>1152</v>
      </c>
      <c r="I14" s="49" t="s">
        <v>2079</v>
      </c>
      <c r="J14" s="50" t="s">
        <v>391</v>
      </c>
      <c r="K14" s="50" t="s">
        <v>372</v>
      </c>
      <c r="L14" s="85"/>
    </row>
    <row r="15" spans="1:12" s="19" customFormat="1" x14ac:dyDescent="0.3">
      <c r="A15" s="315">
        <v>13</v>
      </c>
      <c r="B15" s="317" t="s">
        <v>448</v>
      </c>
      <c r="C15" s="317" t="s">
        <v>1728</v>
      </c>
      <c r="D15" s="318" t="s">
        <v>1789</v>
      </c>
      <c r="E15" s="50" t="s">
        <v>1453</v>
      </c>
      <c r="F15" s="49" t="s">
        <v>1239</v>
      </c>
      <c r="G15" s="15" t="s">
        <v>2426</v>
      </c>
      <c r="H15" s="49" t="s">
        <v>2176</v>
      </c>
      <c r="I15" s="49" t="s">
        <v>2071</v>
      </c>
      <c r="J15" s="50" t="s">
        <v>2489</v>
      </c>
      <c r="K15" s="50" t="s">
        <v>2594</v>
      </c>
      <c r="L15" s="85"/>
    </row>
    <row r="16" spans="1:12" s="19" customFormat="1" x14ac:dyDescent="0.3">
      <c r="A16" s="315">
        <v>14</v>
      </c>
      <c r="B16" s="316" t="s">
        <v>592</v>
      </c>
      <c r="C16" s="317" t="s">
        <v>1725</v>
      </c>
      <c r="D16" s="318" t="s">
        <v>2419</v>
      </c>
      <c r="E16" s="50" t="s">
        <v>864</v>
      </c>
      <c r="F16" s="49" t="s">
        <v>2416</v>
      </c>
      <c r="G16" s="49" t="s">
        <v>2430</v>
      </c>
      <c r="H16" s="49" t="s">
        <v>2175</v>
      </c>
      <c r="I16" s="49" t="s">
        <v>1085</v>
      </c>
      <c r="J16" s="50" t="s">
        <v>2618</v>
      </c>
      <c r="K16" s="50" t="s">
        <v>1463</v>
      </c>
      <c r="L16" s="85"/>
    </row>
    <row r="17" spans="1:12" s="19" customFormat="1" x14ac:dyDescent="0.3">
      <c r="A17" s="315">
        <v>15</v>
      </c>
      <c r="B17" s="317" t="s">
        <v>595</v>
      </c>
      <c r="C17" s="317" t="s">
        <v>1723</v>
      </c>
      <c r="D17" s="318" t="s">
        <v>204</v>
      </c>
      <c r="E17" s="50" t="s">
        <v>1176</v>
      </c>
      <c r="F17" s="49" t="s">
        <v>2372</v>
      </c>
      <c r="G17" s="49" t="s">
        <v>2410</v>
      </c>
      <c r="H17" s="49" t="s">
        <v>2174</v>
      </c>
      <c r="I17" s="49" t="s">
        <v>2070</v>
      </c>
      <c r="J17" s="50" t="s">
        <v>1205</v>
      </c>
      <c r="K17" s="50"/>
      <c r="L17" s="85"/>
    </row>
    <row r="18" spans="1:12" s="19" customFormat="1" x14ac:dyDescent="0.3">
      <c r="A18" s="315">
        <v>16</v>
      </c>
      <c r="B18" s="316" t="s">
        <v>584</v>
      </c>
      <c r="C18" s="317" t="s">
        <v>1726</v>
      </c>
      <c r="D18" s="318" t="s">
        <v>1355</v>
      </c>
      <c r="E18" s="50" t="s">
        <v>633</v>
      </c>
      <c r="F18" s="49" t="s">
        <v>1239</v>
      </c>
      <c r="G18" s="49" t="s">
        <v>481</v>
      </c>
      <c r="H18" s="49" t="s">
        <v>2173</v>
      </c>
      <c r="I18" s="49" t="s">
        <v>2077</v>
      </c>
      <c r="J18" s="50" t="s">
        <v>2490</v>
      </c>
      <c r="K18" s="50"/>
      <c r="L18" s="85"/>
    </row>
    <row r="19" spans="1:12" s="19" customFormat="1" x14ac:dyDescent="0.3">
      <c r="A19" s="315">
        <v>17</v>
      </c>
      <c r="B19" s="316" t="s">
        <v>592</v>
      </c>
      <c r="C19" s="317" t="s">
        <v>1724</v>
      </c>
      <c r="D19" s="318" t="s">
        <v>1790</v>
      </c>
      <c r="E19" s="50" t="s">
        <v>632</v>
      </c>
      <c r="F19" s="49" t="s">
        <v>2372</v>
      </c>
      <c r="G19" s="49" t="s">
        <v>2414</v>
      </c>
      <c r="H19" s="49" t="s">
        <v>356</v>
      </c>
      <c r="I19" s="49" t="s">
        <v>2080</v>
      </c>
      <c r="J19" s="50" t="s">
        <v>2491</v>
      </c>
      <c r="K19" s="50" t="s">
        <v>1473</v>
      </c>
      <c r="L19" s="85"/>
    </row>
    <row r="20" spans="1:12" s="19" customFormat="1" x14ac:dyDescent="0.3">
      <c r="A20" s="315">
        <v>18</v>
      </c>
      <c r="B20" s="316" t="s">
        <v>217</v>
      </c>
      <c r="C20" s="317" t="s">
        <v>1721</v>
      </c>
      <c r="D20" s="319" t="s">
        <v>1075</v>
      </c>
      <c r="E20" s="50" t="s">
        <v>631</v>
      </c>
      <c r="F20" s="49" t="s">
        <v>2372</v>
      </c>
      <c r="G20" s="49" t="s">
        <v>2423</v>
      </c>
      <c r="H20" s="49" t="s">
        <v>2172</v>
      </c>
      <c r="I20" s="49" t="s">
        <v>2073</v>
      </c>
      <c r="J20" s="50" t="s">
        <v>2465</v>
      </c>
      <c r="K20" s="50" t="s">
        <v>2595</v>
      </c>
      <c r="L20" s="85"/>
    </row>
    <row r="21" spans="1:12" s="19" customFormat="1" x14ac:dyDescent="0.3">
      <c r="A21" s="315">
        <v>19</v>
      </c>
      <c r="B21" s="317" t="s">
        <v>597</v>
      </c>
      <c r="C21" s="317" t="s">
        <v>1722</v>
      </c>
      <c r="D21" s="318" t="s">
        <v>1173</v>
      </c>
      <c r="E21" s="50" t="s">
        <v>865</v>
      </c>
      <c r="F21" s="49" t="s">
        <v>2372</v>
      </c>
      <c r="G21" s="49" t="s">
        <v>2427</v>
      </c>
      <c r="H21" s="49" t="s">
        <v>1151</v>
      </c>
      <c r="I21" s="49" t="s">
        <v>2065</v>
      </c>
      <c r="J21" s="50" t="s">
        <v>392</v>
      </c>
      <c r="K21" s="50" t="s">
        <v>2587</v>
      </c>
      <c r="L21" s="85"/>
    </row>
    <row r="22" spans="1:12" s="19" customFormat="1" x14ac:dyDescent="0.3">
      <c r="A22" s="315">
        <v>20</v>
      </c>
      <c r="B22" s="316" t="s">
        <v>232</v>
      </c>
      <c r="C22" s="317" t="s">
        <v>1719</v>
      </c>
      <c r="D22" s="318" t="s">
        <v>85</v>
      </c>
      <c r="E22" s="50" t="s">
        <v>1237</v>
      </c>
      <c r="F22" s="49" t="s">
        <v>433</v>
      </c>
      <c r="G22" s="49" t="s">
        <v>2418</v>
      </c>
      <c r="H22" s="49" t="s">
        <v>2171</v>
      </c>
      <c r="I22" s="49" t="s">
        <v>2067</v>
      </c>
      <c r="J22" s="35" t="s">
        <v>2619</v>
      </c>
      <c r="K22" s="50"/>
      <c r="L22" s="85"/>
    </row>
    <row r="23" spans="1:12" s="19" customFormat="1" x14ac:dyDescent="0.3">
      <c r="A23" s="315">
        <v>21</v>
      </c>
      <c r="B23" s="317" t="s">
        <v>443</v>
      </c>
      <c r="C23" s="317" t="s">
        <v>1718</v>
      </c>
      <c r="D23" s="318" t="s">
        <v>2710</v>
      </c>
      <c r="E23" s="50" t="s">
        <v>1635</v>
      </c>
      <c r="F23" s="49" t="s">
        <v>433</v>
      </c>
      <c r="G23" s="49" t="s">
        <v>2424</v>
      </c>
      <c r="H23" s="49" t="s">
        <v>2170</v>
      </c>
      <c r="I23" s="49" t="s">
        <v>2085</v>
      </c>
      <c r="J23" s="50" t="s">
        <v>2492</v>
      </c>
      <c r="K23" s="50" t="s">
        <v>1090</v>
      </c>
      <c r="L23" s="85"/>
    </row>
    <row r="24" spans="1:12" s="19" customFormat="1" x14ac:dyDescent="0.3">
      <c r="A24" s="315">
        <v>22</v>
      </c>
      <c r="B24" s="317" t="s">
        <v>595</v>
      </c>
      <c r="C24" s="317" t="s">
        <v>1714</v>
      </c>
      <c r="D24" s="318" t="s">
        <v>2443</v>
      </c>
      <c r="E24" s="50" t="s">
        <v>2696</v>
      </c>
      <c r="F24" s="49" t="s">
        <v>2372</v>
      </c>
      <c r="G24" s="49" t="s">
        <v>2421</v>
      </c>
      <c r="H24" s="49" t="s">
        <v>1904</v>
      </c>
      <c r="I24" s="49" t="s">
        <v>2076</v>
      </c>
      <c r="J24" s="50" t="s">
        <v>2493</v>
      </c>
      <c r="K24" s="50" t="s">
        <v>373</v>
      </c>
      <c r="L24" s="85"/>
    </row>
    <row r="25" spans="1:12" s="19" customFormat="1" x14ac:dyDescent="0.3">
      <c r="A25" s="315">
        <v>23</v>
      </c>
      <c r="B25" s="316" t="s">
        <v>217</v>
      </c>
      <c r="C25" s="317" t="s">
        <v>1716</v>
      </c>
      <c r="D25" s="318" t="s">
        <v>1629</v>
      </c>
      <c r="E25" s="50" t="s">
        <v>1454</v>
      </c>
      <c r="F25" s="49" t="s">
        <v>460</v>
      </c>
      <c r="G25" s="49" t="s">
        <v>483</v>
      </c>
      <c r="H25" s="49" t="s">
        <v>1150</v>
      </c>
      <c r="I25" s="49" t="s">
        <v>1086</v>
      </c>
      <c r="J25" s="88" t="s">
        <v>2624</v>
      </c>
      <c r="K25" s="50" t="s">
        <v>1466</v>
      </c>
      <c r="L25" s="85"/>
    </row>
    <row r="26" spans="1:12" s="19" customFormat="1" x14ac:dyDescent="0.3">
      <c r="A26" s="315">
        <v>24</v>
      </c>
      <c r="B26" s="316" t="s">
        <v>431</v>
      </c>
      <c r="C26" s="317" t="s">
        <v>1720</v>
      </c>
      <c r="D26" s="318" t="s">
        <v>1175</v>
      </c>
      <c r="E26" s="50" t="s">
        <v>1455</v>
      </c>
      <c r="F26" s="49" t="s">
        <v>433</v>
      </c>
      <c r="G26" s="15" t="s">
        <v>496</v>
      </c>
      <c r="H26" s="49" t="s">
        <v>1149</v>
      </c>
      <c r="I26" s="49" t="s">
        <v>1087</v>
      </c>
      <c r="J26" s="88" t="s">
        <v>732</v>
      </c>
      <c r="K26" s="50" t="s">
        <v>1471</v>
      </c>
      <c r="L26" s="85" t="s">
        <v>644</v>
      </c>
    </row>
    <row r="27" spans="1:12" s="81" customFormat="1" x14ac:dyDescent="0.3">
      <c r="A27" s="315">
        <v>25</v>
      </c>
      <c r="B27" s="317" t="s">
        <v>597</v>
      </c>
      <c r="C27" s="317" t="s">
        <v>1717</v>
      </c>
      <c r="D27" s="318" t="s">
        <v>2442</v>
      </c>
      <c r="E27" s="52" t="s">
        <v>1171</v>
      </c>
      <c r="F27" s="49" t="s">
        <v>2372</v>
      </c>
      <c r="G27" s="51" t="s">
        <v>2425</v>
      </c>
      <c r="H27" s="51" t="s">
        <v>2169</v>
      </c>
      <c r="I27" s="51" t="s">
        <v>2078</v>
      </c>
      <c r="J27" s="52" t="s">
        <v>2494</v>
      </c>
      <c r="K27" s="52"/>
      <c r="L27" s="86"/>
    </row>
    <row r="28" spans="1:12" s="19" customFormat="1" x14ac:dyDescent="0.3">
      <c r="A28" s="315">
        <v>26</v>
      </c>
      <c r="B28" s="317" t="s">
        <v>605</v>
      </c>
      <c r="C28" s="317" t="s">
        <v>1713</v>
      </c>
      <c r="D28" s="318" t="s">
        <v>871</v>
      </c>
      <c r="E28" s="50" t="s">
        <v>84</v>
      </c>
      <c r="F28" s="49" t="s">
        <v>433</v>
      </c>
      <c r="G28" s="15" t="s">
        <v>568</v>
      </c>
      <c r="H28" s="49" t="s">
        <v>2168</v>
      </c>
      <c r="I28" s="49" t="s">
        <v>2074</v>
      </c>
      <c r="J28" s="50" t="s">
        <v>1206</v>
      </c>
      <c r="K28" s="50"/>
      <c r="L28" s="85"/>
    </row>
    <row r="29" spans="1:12" s="19" customFormat="1" x14ac:dyDescent="0.3">
      <c r="A29" s="315">
        <v>27</v>
      </c>
      <c r="B29" s="317" t="s">
        <v>443</v>
      </c>
      <c r="C29" s="317" t="s">
        <v>1712</v>
      </c>
      <c r="D29" s="318" t="s">
        <v>121</v>
      </c>
      <c r="E29" s="50" t="s">
        <v>806</v>
      </c>
      <c r="F29" s="49" t="s">
        <v>1239</v>
      </c>
      <c r="G29" s="49" t="s">
        <v>2402</v>
      </c>
      <c r="H29" s="49" t="s">
        <v>1148</v>
      </c>
      <c r="I29" s="49" t="s">
        <v>1083</v>
      </c>
      <c r="J29" s="50" t="s">
        <v>1207</v>
      </c>
      <c r="K29" s="50"/>
      <c r="L29" s="85"/>
    </row>
    <row r="30" spans="1:12" s="19" customFormat="1" x14ac:dyDescent="0.3">
      <c r="A30" s="315">
        <v>28</v>
      </c>
      <c r="B30" s="317" t="s">
        <v>446</v>
      </c>
      <c r="C30" s="317" t="s">
        <v>1715</v>
      </c>
      <c r="D30" s="318" t="s">
        <v>2441</v>
      </c>
      <c r="E30" s="50" t="s">
        <v>346</v>
      </c>
      <c r="F30" s="49" t="s">
        <v>2416</v>
      </c>
      <c r="G30" s="49" t="s">
        <v>2391</v>
      </c>
      <c r="H30" s="49" t="s">
        <v>2167</v>
      </c>
      <c r="I30" s="49" t="s">
        <v>2075</v>
      </c>
      <c r="J30" s="50" t="s">
        <v>2003</v>
      </c>
      <c r="K30" s="50"/>
      <c r="L30" s="85"/>
    </row>
    <row r="31" spans="1:12" s="81" customFormat="1" x14ac:dyDescent="0.3">
      <c r="A31" s="315">
        <v>29</v>
      </c>
      <c r="B31" s="317" t="s">
        <v>446</v>
      </c>
      <c r="C31" s="317" t="s">
        <v>1711</v>
      </c>
      <c r="D31" s="318" t="s">
        <v>366</v>
      </c>
      <c r="E31" s="52" t="s">
        <v>2697</v>
      </c>
      <c r="F31" s="49" t="s">
        <v>2372</v>
      </c>
      <c r="G31" s="51" t="s">
        <v>2396</v>
      </c>
      <c r="H31" s="51" t="s">
        <v>2166</v>
      </c>
      <c r="I31" s="51" t="s">
        <v>1088</v>
      </c>
      <c r="J31" s="52" t="s">
        <v>1208</v>
      </c>
      <c r="K31" s="52"/>
      <c r="L31" s="86"/>
    </row>
    <row r="32" spans="1:12" s="19" customFormat="1" x14ac:dyDescent="0.3">
      <c r="A32" s="315">
        <v>30</v>
      </c>
      <c r="B32" s="317" t="s">
        <v>443</v>
      </c>
      <c r="C32" s="317" t="s">
        <v>1709</v>
      </c>
      <c r="D32" s="318" t="s">
        <v>1619</v>
      </c>
      <c r="E32" s="50" t="s">
        <v>1170</v>
      </c>
      <c r="F32" s="49" t="s">
        <v>433</v>
      </c>
      <c r="G32" s="49" t="s">
        <v>524</v>
      </c>
      <c r="H32" s="49" t="s">
        <v>2165</v>
      </c>
      <c r="I32" s="49" t="s">
        <v>2066</v>
      </c>
      <c r="J32" s="50" t="s">
        <v>2495</v>
      </c>
      <c r="K32" s="50" t="s">
        <v>374</v>
      </c>
      <c r="L32" s="85"/>
    </row>
    <row r="33" spans="1:12" s="19" customFormat="1" x14ac:dyDescent="0.3">
      <c r="A33" s="315">
        <v>31</v>
      </c>
      <c r="B33" s="317" t="s">
        <v>443</v>
      </c>
      <c r="C33" s="317" t="s">
        <v>1710</v>
      </c>
      <c r="D33" s="318" t="s">
        <v>1618</v>
      </c>
      <c r="E33" s="50" t="s">
        <v>286</v>
      </c>
      <c r="F33" s="49" t="s">
        <v>2416</v>
      </c>
      <c r="G33" s="16" t="s">
        <v>511</v>
      </c>
      <c r="H33" s="49" t="s">
        <v>2164</v>
      </c>
      <c r="I33" s="49" t="s">
        <v>2081</v>
      </c>
      <c r="J33" s="50" t="s">
        <v>1209</v>
      </c>
      <c r="K33" s="50" t="s">
        <v>1089</v>
      </c>
      <c r="L33" s="85"/>
    </row>
    <row r="34" spans="1:12" s="19" customFormat="1" x14ac:dyDescent="0.3">
      <c r="A34" s="315">
        <v>32</v>
      </c>
      <c r="B34" s="317" t="s">
        <v>604</v>
      </c>
      <c r="C34" s="317" t="s">
        <v>1708</v>
      </c>
      <c r="D34" s="318" t="s">
        <v>1356</v>
      </c>
      <c r="E34" s="50" t="s">
        <v>630</v>
      </c>
      <c r="F34" s="49" t="s">
        <v>460</v>
      </c>
      <c r="G34" s="49" t="s">
        <v>562</v>
      </c>
      <c r="H34" s="49" t="s">
        <v>1147</v>
      </c>
      <c r="I34" s="49" t="s">
        <v>2083</v>
      </c>
      <c r="J34" s="37" t="s">
        <v>2732</v>
      </c>
      <c r="K34" s="50" t="s">
        <v>2596</v>
      </c>
      <c r="L34" s="85"/>
    </row>
    <row r="35" spans="1:12" s="19" customFormat="1" x14ac:dyDescent="0.3">
      <c r="A35" s="315">
        <v>33</v>
      </c>
      <c r="B35" s="317" t="s">
        <v>516</v>
      </c>
      <c r="C35" s="317" t="s">
        <v>1703</v>
      </c>
      <c r="D35" s="318" t="s">
        <v>1793</v>
      </c>
      <c r="E35" s="50" t="s">
        <v>1456</v>
      </c>
      <c r="F35" s="49" t="s">
        <v>433</v>
      </c>
      <c r="G35" s="49" t="s">
        <v>2398</v>
      </c>
      <c r="H35" s="49" t="s">
        <v>2163</v>
      </c>
      <c r="I35" s="49" t="s">
        <v>2068</v>
      </c>
      <c r="J35" s="50" t="s">
        <v>1210</v>
      </c>
      <c r="K35" s="50"/>
      <c r="L35" s="85"/>
    </row>
    <row r="36" spans="1:12" s="19" customFormat="1" x14ac:dyDescent="0.3">
      <c r="A36" s="315">
        <v>34</v>
      </c>
      <c r="B36" s="317" t="s">
        <v>516</v>
      </c>
      <c r="C36" s="317" t="s">
        <v>1707</v>
      </c>
      <c r="D36" s="318" t="s">
        <v>209</v>
      </c>
      <c r="E36" s="50" t="s">
        <v>890</v>
      </c>
      <c r="F36" s="49" t="s">
        <v>2416</v>
      </c>
      <c r="G36" s="49" t="s">
        <v>2397</v>
      </c>
      <c r="H36" s="49" t="s">
        <v>1146</v>
      </c>
      <c r="I36" s="49" t="s">
        <v>1084</v>
      </c>
      <c r="J36" s="50" t="s">
        <v>724</v>
      </c>
      <c r="K36" s="50"/>
      <c r="L36" s="85"/>
    </row>
    <row r="37" spans="1:12" s="19" customFormat="1" x14ac:dyDescent="0.3">
      <c r="A37" s="315">
        <v>35</v>
      </c>
      <c r="B37" s="316" t="s">
        <v>232</v>
      </c>
      <c r="C37" s="317" t="s">
        <v>1706</v>
      </c>
      <c r="D37" s="318" t="s">
        <v>120</v>
      </c>
      <c r="E37" s="50" t="s">
        <v>6</v>
      </c>
      <c r="F37" s="49" t="s">
        <v>460</v>
      </c>
      <c r="G37" s="49" t="s">
        <v>2400</v>
      </c>
      <c r="H37" s="49" t="s">
        <v>2162</v>
      </c>
      <c r="I37" s="49" t="s">
        <v>2069</v>
      </c>
      <c r="J37" s="50" t="s">
        <v>2496</v>
      </c>
      <c r="K37" s="50" t="s">
        <v>1476</v>
      </c>
      <c r="L37" s="85"/>
    </row>
    <row r="38" spans="1:12" s="19" customFormat="1" x14ac:dyDescent="0.3">
      <c r="A38" s="315">
        <v>36</v>
      </c>
      <c r="B38" s="317" t="s">
        <v>599</v>
      </c>
      <c r="C38" s="317" t="s">
        <v>1705</v>
      </c>
      <c r="D38" s="318" t="s">
        <v>122</v>
      </c>
      <c r="E38" s="50" t="s">
        <v>805</v>
      </c>
      <c r="F38" s="49" t="s">
        <v>2372</v>
      </c>
      <c r="G38" s="49" t="s">
        <v>1241</v>
      </c>
      <c r="H38" s="49" t="s">
        <v>2161</v>
      </c>
      <c r="I38" s="49" t="s">
        <v>2072</v>
      </c>
      <c r="J38" s="50" t="s">
        <v>2620</v>
      </c>
      <c r="K38" s="50"/>
      <c r="L38" s="85"/>
    </row>
    <row r="39" spans="1:12" s="19" customFormat="1" x14ac:dyDescent="0.3">
      <c r="A39" s="315">
        <v>37</v>
      </c>
      <c r="B39" s="317" t="s">
        <v>604</v>
      </c>
      <c r="C39" s="317" t="s">
        <v>1704</v>
      </c>
      <c r="D39" s="318" t="s">
        <v>2440</v>
      </c>
      <c r="E39" s="50" t="s">
        <v>1458</v>
      </c>
      <c r="F39" s="49" t="s">
        <v>2372</v>
      </c>
      <c r="G39" s="49" t="s">
        <v>2333</v>
      </c>
      <c r="H39" s="49" t="s">
        <v>2160</v>
      </c>
      <c r="I39" s="49" t="s">
        <v>2082</v>
      </c>
      <c r="J39" s="50" t="s">
        <v>2621</v>
      </c>
      <c r="K39" s="50" t="s">
        <v>692</v>
      </c>
      <c r="L39" s="85"/>
    </row>
    <row r="40" spans="1:12" s="19" customFormat="1" x14ac:dyDescent="0.3">
      <c r="A40" s="298">
        <v>38</v>
      </c>
      <c r="B40" s="299" t="s">
        <v>217</v>
      </c>
      <c r="C40" s="300" t="s">
        <v>1699</v>
      </c>
      <c r="D40" s="313" t="s">
        <v>2439</v>
      </c>
      <c r="E40" s="50" t="s">
        <v>803</v>
      </c>
      <c r="F40" s="49" t="s">
        <v>2372</v>
      </c>
      <c r="G40" s="53" t="s">
        <v>1698</v>
      </c>
      <c r="H40" s="49" t="s">
        <v>1145</v>
      </c>
      <c r="I40" s="49" t="s">
        <v>1835</v>
      </c>
      <c r="J40" s="50" t="s">
        <v>2497</v>
      </c>
      <c r="K40" s="35" t="s">
        <v>1461</v>
      </c>
      <c r="L40" s="85"/>
    </row>
    <row r="41" spans="1:12" s="19" customFormat="1" x14ac:dyDescent="0.3">
      <c r="A41" s="298">
        <v>39</v>
      </c>
      <c r="B41" s="300" t="s">
        <v>231</v>
      </c>
      <c r="C41" s="300" t="s">
        <v>1702</v>
      </c>
      <c r="D41" s="313" t="s">
        <v>2709</v>
      </c>
      <c r="E41" s="50" t="s">
        <v>1459</v>
      </c>
      <c r="F41" s="49" t="s">
        <v>436</v>
      </c>
      <c r="G41" s="53" t="s">
        <v>549</v>
      </c>
      <c r="H41" s="49" t="s">
        <v>2159</v>
      </c>
      <c r="I41" s="49" t="s">
        <v>1281</v>
      </c>
      <c r="J41" s="50" t="s">
        <v>2683</v>
      </c>
      <c r="K41" s="35" t="s">
        <v>1275</v>
      </c>
      <c r="L41" s="85"/>
    </row>
    <row r="42" spans="1:12" s="19" customFormat="1" x14ac:dyDescent="0.3">
      <c r="A42" s="298">
        <v>40</v>
      </c>
      <c r="B42" s="300" t="s">
        <v>231</v>
      </c>
      <c r="C42" s="300" t="s">
        <v>1700</v>
      </c>
      <c r="D42" s="313" t="s">
        <v>1792</v>
      </c>
      <c r="E42" s="50" t="s">
        <v>1172</v>
      </c>
      <c r="F42" s="49" t="s">
        <v>2372</v>
      </c>
      <c r="G42" s="53" t="s">
        <v>2394</v>
      </c>
      <c r="H42" s="49" t="s">
        <v>1144</v>
      </c>
      <c r="I42" s="49" t="s">
        <v>1364</v>
      </c>
      <c r="J42" s="50" t="s">
        <v>2498</v>
      </c>
      <c r="K42" s="35" t="s">
        <v>2591</v>
      </c>
      <c r="L42" s="85"/>
    </row>
    <row r="43" spans="1:12" s="19" customFormat="1" x14ac:dyDescent="0.3">
      <c r="A43" s="298">
        <v>41</v>
      </c>
      <c r="B43" s="299" t="s">
        <v>432</v>
      </c>
      <c r="C43" s="300" t="s">
        <v>1701</v>
      </c>
      <c r="D43" s="313" t="s">
        <v>1177</v>
      </c>
      <c r="E43" s="50" t="s">
        <v>676</v>
      </c>
      <c r="F43" s="49" t="s">
        <v>433</v>
      </c>
      <c r="G43" s="53" t="s">
        <v>561</v>
      </c>
      <c r="H43" s="49" t="s">
        <v>1903</v>
      </c>
      <c r="I43" s="49" t="s">
        <v>1902</v>
      </c>
      <c r="J43" s="50" t="s">
        <v>768</v>
      </c>
      <c r="K43" s="37" t="s">
        <v>1048</v>
      </c>
      <c r="L43" s="85"/>
    </row>
    <row r="44" spans="1:12" s="19" customFormat="1" x14ac:dyDescent="0.3">
      <c r="A44" s="298">
        <v>42</v>
      </c>
      <c r="B44" s="300" t="s">
        <v>599</v>
      </c>
      <c r="C44" s="300" t="s">
        <v>1697</v>
      </c>
      <c r="D44" s="313" t="s">
        <v>1627</v>
      </c>
      <c r="E44" s="50" t="s">
        <v>802</v>
      </c>
      <c r="F44" s="49" t="s">
        <v>433</v>
      </c>
      <c r="G44" s="49" t="s">
        <v>560</v>
      </c>
      <c r="H44" s="49" t="s">
        <v>1143</v>
      </c>
      <c r="I44" s="49" t="s">
        <v>1274</v>
      </c>
      <c r="J44" s="50" t="s">
        <v>616</v>
      </c>
      <c r="K44" s="37" t="s">
        <v>2625</v>
      </c>
      <c r="L44" s="85"/>
    </row>
    <row r="45" spans="1:12" s="19" customFormat="1" x14ac:dyDescent="0.3">
      <c r="A45" s="298">
        <v>43</v>
      </c>
      <c r="B45" s="300" t="s">
        <v>599</v>
      </c>
      <c r="C45" s="300" t="s">
        <v>1696</v>
      </c>
      <c r="D45" s="313" t="s">
        <v>1794</v>
      </c>
      <c r="E45" s="50" t="s">
        <v>872</v>
      </c>
      <c r="F45" s="49" t="s">
        <v>2372</v>
      </c>
      <c r="G45" s="53" t="s">
        <v>2401</v>
      </c>
      <c r="H45" s="49" t="s">
        <v>1142</v>
      </c>
      <c r="I45" s="49" t="s">
        <v>1080</v>
      </c>
      <c r="J45" s="50" t="s">
        <v>393</v>
      </c>
      <c r="K45" s="35" t="s">
        <v>2589</v>
      </c>
      <c r="L45" s="85"/>
    </row>
    <row r="46" spans="1:12" s="19" customFormat="1" x14ac:dyDescent="0.3">
      <c r="A46" s="298">
        <v>44</v>
      </c>
      <c r="B46" s="300" t="s">
        <v>448</v>
      </c>
      <c r="C46" s="300" t="s">
        <v>1694</v>
      </c>
      <c r="D46" s="313" t="s">
        <v>2438</v>
      </c>
      <c r="E46" s="50" t="s">
        <v>800</v>
      </c>
      <c r="F46" s="49" t="s">
        <v>433</v>
      </c>
      <c r="G46" s="49" t="s">
        <v>2406</v>
      </c>
      <c r="H46" s="49" t="s">
        <v>2158</v>
      </c>
      <c r="I46" s="49" t="s">
        <v>2064</v>
      </c>
      <c r="J46" s="50" t="s">
        <v>1202</v>
      </c>
      <c r="K46" s="35" t="s">
        <v>2588</v>
      </c>
      <c r="L46" s="85"/>
    </row>
    <row r="47" spans="1:12" s="19" customFormat="1" x14ac:dyDescent="0.3">
      <c r="A47" s="298">
        <v>45</v>
      </c>
      <c r="B47" s="300" t="s">
        <v>443</v>
      </c>
      <c r="C47" s="300" t="s">
        <v>1692</v>
      </c>
      <c r="D47" s="313" t="s">
        <v>2437</v>
      </c>
      <c r="E47" s="50" t="s">
        <v>237</v>
      </c>
      <c r="F47" s="49" t="s">
        <v>2416</v>
      </c>
      <c r="G47" s="49" t="s">
        <v>544</v>
      </c>
      <c r="H47" s="49" t="s">
        <v>1141</v>
      </c>
      <c r="I47" s="49" t="s">
        <v>1268</v>
      </c>
      <c r="J47" s="50" t="s">
        <v>2499</v>
      </c>
      <c r="K47" s="35" t="s">
        <v>2586</v>
      </c>
      <c r="L47" s="85"/>
    </row>
    <row r="48" spans="1:12" s="19" customFormat="1" x14ac:dyDescent="0.3">
      <c r="A48" s="298">
        <v>46</v>
      </c>
      <c r="B48" s="300" t="s">
        <v>443</v>
      </c>
      <c r="C48" s="300" t="s">
        <v>1695</v>
      </c>
      <c r="D48" s="313" t="s">
        <v>1228</v>
      </c>
      <c r="E48" s="50" t="s">
        <v>1496</v>
      </c>
      <c r="F48" s="49" t="s">
        <v>2416</v>
      </c>
      <c r="G48" s="16" t="s">
        <v>2300</v>
      </c>
      <c r="H48" s="49" t="s">
        <v>2157</v>
      </c>
      <c r="I48" s="49" t="s">
        <v>2063</v>
      </c>
      <c r="J48" s="50" t="s">
        <v>2633</v>
      </c>
      <c r="K48" s="35" t="s">
        <v>1082</v>
      </c>
      <c r="L48" s="85"/>
    </row>
    <row r="49" spans="1:12" s="19" customFormat="1" x14ac:dyDescent="0.3">
      <c r="A49" s="298">
        <v>47</v>
      </c>
      <c r="B49" s="299" t="s">
        <v>431</v>
      </c>
      <c r="C49" s="300" t="s">
        <v>1693</v>
      </c>
      <c r="D49" s="313" t="s">
        <v>1488</v>
      </c>
      <c r="E49" s="50" t="s">
        <v>674</v>
      </c>
      <c r="F49" s="49" t="s">
        <v>2372</v>
      </c>
      <c r="G49" s="53" t="s">
        <v>2405</v>
      </c>
      <c r="H49" s="49" t="s">
        <v>2156</v>
      </c>
      <c r="I49" s="49" t="s">
        <v>1840</v>
      </c>
      <c r="J49" s="50" t="s">
        <v>652</v>
      </c>
      <c r="K49" s="35" t="s">
        <v>1464</v>
      </c>
      <c r="L49" s="85"/>
    </row>
    <row r="50" spans="1:12" s="19" customFormat="1" x14ac:dyDescent="0.3">
      <c r="A50" s="298">
        <v>48</v>
      </c>
      <c r="B50" s="300" t="s">
        <v>450</v>
      </c>
      <c r="C50" s="300" t="s">
        <v>1690</v>
      </c>
      <c r="D50" s="313" t="s">
        <v>1795</v>
      </c>
      <c r="E50" s="50" t="s">
        <v>10</v>
      </c>
      <c r="F50" s="49" t="s">
        <v>2372</v>
      </c>
      <c r="G50" s="53" t="s">
        <v>2399</v>
      </c>
      <c r="H50" s="49" t="s">
        <v>1140</v>
      </c>
      <c r="I50" s="49" t="s">
        <v>1384</v>
      </c>
      <c r="J50" s="50" t="s">
        <v>654</v>
      </c>
      <c r="K50" s="50"/>
      <c r="L50" s="85"/>
    </row>
    <row r="51" spans="1:12" s="19" customFormat="1" x14ac:dyDescent="0.3">
      <c r="A51" s="298">
        <v>49</v>
      </c>
      <c r="B51" s="299" t="s">
        <v>592</v>
      </c>
      <c r="C51" s="300" t="s">
        <v>1691</v>
      </c>
      <c r="D51" s="313" t="s">
        <v>134</v>
      </c>
      <c r="E51" s="50" t="s">
        <v>1168</v>
      </c>
      <c r="F51" s="49" t="s">
        <v>436</v>
      </c>
      <c r="G51" s="53" t="s">
        <v>182</v>
      </c>
      <c r="H51" s="49" t="s">
        <v>2155</v>
      </c>
      <c r="I51" s="49" t="s">
        <v>2062</v>
      </c>
      <c r="J51" s="50" t="s">
        <v>1211</v>
      </c>
      <c r="K51" s="50"/>
      <c r="L51" s="85"/>
    </row>
    <row r="52" spans="1:12" s="19" customFormat="1" x14ac:dyDescent="0.3">
      <c r="A52" s="298">
        <v>50</v>
      </c>
      <c r="B52" s="299" t="s">
        <v>217</v>
      </c>
      <c r="C52" s="300" t="s">
        <v>1688</v>
      </c>
      <c r="D52" s="313" t="s">
        <v>173</v>
      </c>
      <c r="E52" s="50" t="s">
        <v>1169</v>
      </c>
      <c r="F52" s="49" t="s">
        <v>433</v>
      </c>
      <c r="G52" s="53" t="s">
        <v>2407</v>
      </c>
      <c r="H52" s="49" t="s">
        <v>1139</v>
      </c>
      <c r="I52" s="49" t="s">
        <v>1272</v>
      </c>
      <c r="J52" s="50" t="s">
        <v>394</v>
      </c>
      <c r="K52" s="50"/>
      <c r="L52" s="85"/>
    </row>
    <row r="53" spans="1:12" s="19" customFormat="1" x14ac:dyDescent="0.3">
      <c r="A53" s="298">
        <v>51</v>
      </c>
      <c r="B53" s="299" t="s">
        <v>610</v>
      </c>
      <c r="C53" s="300" t="s">
        <v>1687</v>
      </c>
      <c r="D53" s="313" t="s">
        <v>1490</v>
      </c>
      <c r="E53" s="50" t="s">
        <v>15</v>
      </c>
      <c r="F53" s="49" t="s">
        <v>2372</v>
      </c>
      <c r="G53" s="49" t="s">
        <v>2408</v>
      </c>
      <c r="H53" s="49" t="s">
        <v>694</v>
      </c>
      <c r="I53" s="49" t="s">
        <v>1834</v>
      </c>
      <c r="J53" s="50" t="s">
        <v>656</v>
      </c>
      <c r="K53" s="35" t="s">
        <v>2592</v>
      </c>
      <c r="L53" s="85"/>
    </row>
    <row r="54" spans="1:12" s="19" customFormat="1" x14ac:dyDescent="0.3">
      <c r="A54" s="298">
        <v>52</v>
      </c>
      <c r="B54" s="300" t="s">
        <v>448</v>
      </c>
      <c r="C54" s="300" t="s">
        <v>1683</v>
      </c>
      <c r="D54" s="314" t="s">
        <v>948</v>
      </c>
      <c r="E54" s="50" t="s">
        <v>801</v>
      </c>
      <c r="F54" s="49" t="s">
        <v>2372</v>
      </c>
      <c r="G54" s="53" t="s">
        <v>2412</v>
      </c>
      <c r="H54" s="49" t="s">
        <v>2154</v>
      </c>
      <c r="I54" s="49" t="s">
        <v>1838</v>
      </c>
      <c r="J54" s="88" t="s">
        <v>2568</v>
      </c>
      <c r="K54" s="35" t="s">
        <v>2590</v>
      </c>
      <c r="L54" s="85" t="s">
        <v>762</v>
      </c>
    </row>
    <row r="55" spans="1:12" s="19" customFormat="1" x14ac:dyDescent="0.3">
      <c r="A55" s="298">
        <v>53</v>
      </c>
      <c r="B55" s="300" t="s">
        <v>601</v>
      </c>
      <c r="C55" s="300" t="s">
        <v>1685</v>
      </c>
      <c r="D55" s="313" t="s">
        <v>1179</v>
      </c>
      <c r="E55" s="50" t="s">
        <v>208</v>
      </c>
      <c r="F55" s="49" t="s">
        <v>2416</v>
      </c>
      <c r="G55" s="49" t="s">
        <v>36</v>
      </c>
      <c r="H55" s="49" t="s">
        <v>1138</v>
      </c>
      <c r="I55" s="49" t="s">
        <v>1079</v>
      </c>
      <c r="J55" s="50" t="s">
        <v>650</v>
      </c>
      <c r="K55" s="35" t="s">
        <v>1081</v>
      </c>
      <c r="L55" s="85"/>
    </row>
    <row r="56" spans="1:12" s="19" customFormat="1" x14ac:dyDescent="0.3">
      <c r="A56" s="298">
        <v>54</v>
      </c>
      <c r="B56" s="299" t="s">
        <v>217</v>
      </c>
      <c r="C56" s="300" t="s">
        <v>1689</v>
      </c>
      <c r="D56" s="313" t="s">
        <v>140</v>
      </c>
      <c r="E56" s="50" t="s">
        <v>284</v>
      </c>
      <c r="F56" s="49" t="s">
        <v>2416</v>
      </c>
      <c r="G56" s="53" t="s">
        <v>466</v>
      </c>
      <c r="H56" s="49" t="s">
        <v>2153</v>
      </c>
      <c r="I56" s="49" t="s">
        <v>2153</v>
      </c>
      <c r="J56" s="50" t="s">
        <v>2634</v>
      </c>
      <c r="K56" s="50" t="s">
        <v>1279</v>
      </c>
      <c r="L56" s="85"/>
    </row>
    <row r="57" spans="1:12" s="19" customFormat="1" x14ac:dyDescent="0.3">
      <c r="A57" s="298">
        <v>55</v>
      </c>
      <c r="B57" s="299" t="s">
        <v>217</v>
      </c>
      <c r="C57" s="300" t="s">
        <v>1686</v>
      </c>
      <c r="D57" s="313" t="s">
        <v>88</v>
      </c>
      <c r="E57" s="50" t="s">
        <v>291</v>
      </c>
      <c r="F57" s="49" t="s">
        <v>2416</v>
      </c>
      <c r="G57" s="53" t="s">
        <v>472</v>
      </c>
      <c r="H57" s="49" t="s">
        <v>359</v>
      </c>
      <c r="I57" s="49" t="s">
        <v>1086</v>
      </c>
      <c r="J57" s="50" t="s">
        <v>395</v>
      </c>
      <c r="K57" s="35" t="s">
        <v>695</v>
      </c>
      <c r="L57" s="85"/>
    </row>
    <row r="58" spans="1:12" s="19" customFormat="1" x14ac:dyDescent="0.3">
      <c r="A58" s="298">
        <v>56</v>
      </c>
      <c r="B58" s="299" t="s">
        <v>217</v>
      </c>
      <c r="C58" s="300" t="s">
        <v>1682</v>
      </c>
      <c r="D58" s="313" t="s">
        <v>1901</v>
      </c>
      <c r="E58" s="50" t="s">
        <v>629</v>
      </c>
      <c r="F58" s="49" t="s">
        <v>460</v>
      </c>
      <c r="G58" s="49" t="s">
        <v>462</v>
      </c>
      <c r="H58" s="15" t="s">
        <v>2152</v>
      </c>
      <c r="I58" s="49" t="s">
        <v>1837</v>
      </c>
      <c r="J58" s="50" t="s">
        <v>396</v>
      </c>
      <c r="K58" s="35" t="s">
        <v>1269</v>
      </c>
      <c r="L58" s="85"/>
    </row>
    <row r="59" spans="1:12" s="19" customFormat="1" x14ac:dyDescent="0.3">
      <c r="A59" s="298">
        <v>57</v>
      </c>
      <c r="B59" s="299" t="s">
        <v>432</v>
      </c>
      <c r="C59" s="300" t="s">
        <v>1681</v>
      </c>
      <c r="D59" s="313" t="s">
        <v>1469</v>
      </c>
      <c r="E59" s="50" t="s">
        <v>1468</v>
      </c>
      <c r="F59" s="49" t="s">
        <v>2416</v>
      </c>
      <c r="G59" s="53" t="s">
        <v>556</v>
      </c>
      <c r="H59" s="49" t="s">
        <v>2151</v>
      </c>
      <c r="I59" s="49" t="s">
        <v>1839</v>
      </c>
      <c r="J59" s="50" t="s">
        <v>2500</v>
      </c>
      <c r="K59" s="35" t="s">
        <v>2593</v>
      </c>
      <c r="L59" s="85"/>
    </row>
    <row r="60" spans="1:12" s="19" customFormat="1" x14ac:dyDescent="0.3">
      <c r="A60" s="306">
        <v>58</v>
      </c>
      <c r="B60" s="307" t="s">
        <v>448</v>
      </c>
      <c r="C60" s="307" t="s">
        <v>1684</v>
      </c>
      <c r="D60" s="308" t="s">
        <v>1183</v>
      </c>
      <c r="E60" s="50" t="s">
        <v>826</v>
      </c>
      <c r="F60" s="49" t="s">
        <v>2416</v>
      </c>
      <c r="G60" s="49" t="s">
        <v>2409</v>
      </c>
      <c r="H60" s="49" t="s">
        <v>2150</v>
      </c>
      <c r="I60" s="49" t="s">
        <v>1836</v>
      </c>
      <c r="J60" s="35" t="s">
        <v>397</v>
      </c>
      <c r="K60" s="35" t="s">
        <v>1462</v>
      </c>
      <c r="L60" s="85"/>
    </row>
    <row r="61" spans="1:12" s="19" customFormat="1" x14ac:dyDescent="0.3">
      <c r="A61" s="306">
        <v>59</v>
      </c>
      <c r="B61" s="309" t="s">
        <v>53</v>
      </c>
      <c r="C61" s="307" t="s">
        <v>1680</v>
      </c>
      <c r="D61" s="308" t="s">
        <v>202</v>
      </c>
      <c r="E61" s="50" t="s">
        <v>0</v>
      </c>
      <c r="F61" s="49" t="s">
        <v>1239</v>
      </c>
      <c r="G61" s="49" t="s">
        <v>2403</v>
      </c>
      <c r="H61" s="49" t="s">
        <v>357</v>
      </c>
      <c r="I61" s="49" t="s">
        <v>1276</v>
      </c>
      <c r="J61" s="37" t="s">
        <v>2733</v>
      </c>
      <c r="K61" s="35" t="s">
        <v>2458</v>
      </c>
      <c r="L61" s="85"/>
    </row>
    <row r="62" spans="1:12" s="19" customFormat="1" x14ac:dyDescent="0.3">
      <c r="A62" s="306">
        <v>60</v>
      </c>
      <c r="B62" s="309" t="s">
        <v>592</v>
      </c>
      <c r="C62" s="307" t="s">
        <v>1678</v>
      </c>
      <c r="D62" s="308" t="s">
        <v>1633</v>
      </c>
      <c r="E62" s="50" t="s">
        <v>5</v>
      </c>
      <c r="F62" s="49" t="s">
        <v>2416</v>
      </c>
      <c r="G62" s="49" t="s">
        <v>534</v>
      </c>
      <c r="H62" s="49" t="s">
        <v>2149</v>
      </c>
      <c r="I62" s="49" t="s">
        <v>820</v>
      </c>
      <c r="J62" s="35" t="s">
        <v>2635</v>
      </c>
      <c r="K62" s="35" t="s">
        <v>2598</v>
      </c>
      <c r="L62" s="85"/>
    </row>
    <row r="63" spans="1:12" s="19" customFormat="1" x14ac:dyDescent="0.3">
      <c r="A63" s="306">
        <v>61</v>
      </c>
      <c r="B63" s="309" t="s">
        <v>217</v>
      </c>
      <c r="C63" s="307" t="s">
        <v>1679</v>
      </c>
      <c r="D63" s="308" t="s">
        <v>176</v>
      </c>
      <c r="E63" s="50" t="s">
        <v>295</v>
      </c>
      <c r="F63" s="49" t="s">
        <v>433</v>
      </c>
      <c r="G63" s="49" t="s">
        <v>2395</v>
      </c>
      <c r="H63" s="49" t="s">
        <v>1137</v>
      </c>
      <c r="I63" s="49" t="s">
        <v>1283</v>
      </c>
      <c r="J63" s="35" t="s">
        <v>637</v>
      </c>
      <c r="K63" s="35" t="s">
        <v>2459</v>
      </c>
      <c r="L63" s="85"/>
    </row>
    <row r="64" spans="1:12" s="19" customFormat="1" x14ac:dyDescent="0.3">
      <c r="A64" s="306">
        <v>62</v>
      </c>
      <c r="B64" s="307" t="s">
        <v>446</v>
      </c>
      <c r="C64" s="307" t="s">
        <v>1677</v>
      </c>
      <c r="D64" s="310" t="s">
        <v>212</v>
      </c>
      <c r="E64" s="50" t="s">
        <v>2698</v>
      </c>
      <c r="F64" s="49" t="s">
        <v>2372</v>
      </c>
      <c r="G64" s="16" t="s">
        <v>475</v>
      </c>
      <c r="H64" s="49" t="s">
        <v>358</v>
      </c>
      <c r="I64" s="49" t="s">
        <v>1273</v>
      </c>
      <c r="J64" s="35" t="s">
        <v>2636</v>
      </c>
      <c r="K64" s="35" t="s">
        <v>1366</v>
      </c>
      <c r="L64" s="85"/>
    </row>
    <row r="65" spans="1:12" s="19" customFormat="1" x14ac:dyDescent="0.3">
      <c r="A65" s="306">
        <v>63</v>
      </c>
      <c r="B65" s="309" t="s">
        <v>584</v>
      </c>
      <c r="C65" s="307" t="s">
        <v>1673</v>
      </c>
      <c r="D65" s="310" t="s">
        <v>2420</v>
      </c>
      <c r="E65" s="50" t="s">
        <v>673</v>
      </c>
      <c r="F65" s="49" t="s">
        <v>2416</v>
      </c>
      <c r="G65" s="54" t="s">
        <v>2411</v>
      </c>
      <c r="H65" s="49" t="s">
        <v>1136</v>
      </c>
      <c r="I65" s="49" t="s">
        <v>1374</v>
      </c>
      <c r="J65" s="35" t="s">
        <v>2501</v>
      </c>
      <c r="K65" s="50" t="s">
        <v>1370</v>
      </c>
      <c r="L65" s="85"/>
    </row>
    <row r="66" spans="1:12" s="19" customFormat="1" x14ac:dyDescent="0.3">
      <c r="A66" s="306">
        <v>64</v>
      </c>
      <c r="B66" s="307" t="s">
        <v>448</v>
      </c>
      <c r="C66" s="307" t="s">
        <v>1676</v>
      </c>
      <c r="D66" s="311" t="s">
        <v>1636</v>
      </c>
      <c r="E66" s="50" t="s">
        <v>675</v>
      </c>
      <c r="F66" s="49" t="s">
        <v>433</v>
      </c>
      <c r="G66" s="54" t="s">
        <v>2298</v>
      </c>
      <c r="H66" s="49" t="s">
        <v>2148</v>
      </c>
      <c r="I66" s="49" t="s">
        <v>1748</v>
      </c>
      <c r="J66" s="88" t="s">
        <v>347</v>
      </c>
      <c r="K66" s="50"/>
      <c r="L66" s="85" t="s">
        <v>2631</v>
      </c>
    </row>
    <row r="67" spans="1:12" s="19" customFormat="1" x14ac:dyDescent="0.3">
      <c r="A67" s="306">
        <v>65</v>
      </c>
      <c r="B67" s="309" t="s">
        <v>232</v>
      </c>
      <c r="C67" s="307" t="s">
        <v>1675</v>
      </c>
      <c r="D67" s="310" t="s">
        <v>679</v>
      </c>
      <c r="E67" s="50" t="s">
        <v>1499</v>
      </c>
      <c r="F67" s="49" t="s">
        <v>2416</v>
      </c>
      <c r="G67" s="54" t="s">
        <v>2297</v>
      </c>
      <c r="H67" s="49" t="s">
        <v>2147</v>
      </c>
      <c r="I67" s="49" t="s">
        <v>835</v>
      </c>
      <c r="J67" s="35" t="s">
        <v>2502</v>
      </c>
      <c r="K67" s="35" t="s">
        <v>622</v>
      </c>
      <c r="L67" s="85"/>
    </row>
    <row r="68" spans="1:12" s="19" customFormat="1" x14ac:dyDescent="0.3">
      <c r="A68" s="306">
        <v>66</v>
      </c>
      <c r="B68" s="307" t="s">
        <v>443</v>
      </c>
      <c r="C68" s="307" t="s">
        <v>1674</v>
      </c>
      <c r="D68" s="308" t="s">
        <v>92</v>
      </c>
      <c r="E68" s="50" t="s">
        <v>1166</v>
      </c>
      <c r="F68" s="49" t="s">
        <v>2416</v>
      </c>
      <c r="G68" s="49" t="s">
        <v>521</v>
      </c>
      <c r="H68" s="49" t="s">
        <v>2146</v>
      </c>
      <c r="I68" s="49" t="s">
        <v>836</v>
      </c>
      <c r="J68" s="50" t="s">
        <v>354</v>
      </c>
      <c r="K68" s="35" t="s">
        <v>2463</v>
      </c>
      <c r="L68" s="85"/>
    </row>
    <row r="69" spans="1:12" s="19" customFormat="1" x14ac:dyDescent="0.3">
      <c r="A69" s="306">
        <v>67</v>
      </c>
      <c r="B69" s="307" t="s">
        <v>446</v>
      </c>
      <c r="C69" s="307" t="s">
        <v>1672</v>
      </c>
      <c r="D69" s="308" t="s">
        <v>2626</v>
      </c>
      <c r="E69" s="50" t="s">
        <v>1167</v>
      </c>
      <c r="F69" s="49" t="s">
        <v>1239</v>
      </c>
      <c r="G69" s="49" t="s">
        <v>558</v>
      </c>
      <c r="H69" s="49" t="s">
        <v>1135</v>
      </c>
      <c r="I69" s="49" t="s">
        <v>1378</v>
      </c>
      <c r="J69" s="50" t="s">
        <v>4</v>
      </c>
      <c r="K69" s="35" t="s">
        <v>1460</v>
      </c>
      <c r="L69" s="85"/>
    </row>
    <row r="70" spans="1:12" s="19" customFormat="1" x14ac:dyDescent="0.3">
      <c r="A70" s="306">
        <v>68</v>
      </c>
      <c r="B70" s="307" t="s">
        <v>443</v>
      </c>
      <c r="C70" s="307" t="s">
        <v>1668</v>
      </c>
      <c r="D70" s="308" t="s">
        <v>224</v>
      </c>
      <c r="E70" s="35" t="s">
        <v>894</v>
      </c>
      <c r="F70" s="49" t="s">
        <v>436</v>
      </c>
      <c r="G70" s="49" t="s">
        <v>514</v>
      </c>
      <c r="H70" s="15" t="s">
        <v>2145</v>
      </c>
      <c r="I70" s="49" t="s">
        <v>834</v>
      </c>
      <c r="J70" s="35" t="s">
        <v>2503</v>
      </c>
      <c r="K70" s="35" t="s">
        <v>832</v>
      </c>
      <c r="L70" s="85"/>
    </row>
    <row r="71" spans="1:12" s="19" customFormat="1" x14ac:dyDescent="0.3">
      <c r="A71" s="306">
        <v>69</v>
      </c>
      <c r="B71" s="309" t="s">
        <v>217</v>
      </c>
      <c r="C71" s="307" t="s">
        <v>1667</v>
      </c>
      <c r="D71" s="308" t="s">
        <v>855</v>
      </c>
      <c r="E71" s="50" t="s">
        <v>1165</v>
      </c>
      <c r="F71" s="49" t="s">
        <v>2416</v>
      </c>
      <c r="G71" s="49" t="s">
        <v>2296</v>
      </c>
      <c r="H71" s="49" t="s">
        <v>1134</v>
      </c>
      <c r="I71" s="49" t="s">
        <v>1086</v>
      </c>
      <c r="J71" s="50" t="s">
        <v>398</v>
      </c>
      <c r="K71" s="50" t="s">
        <v>2603</v>
      </c>
      <c r="L71" s="85"/>
    </row>
    <row r="72" spans="1:12" s="19" customFormat="1" x14ac:dyDescent="0.3">
      <c r="A72" s="306">
        <v>70</v>
      </c>
      <c r="B72" s="309" t="s">
        <v>584</v>
      </c>
      <c r="C72" s="307" t="s">
        <v>1671</v>
      </c>
      <c r="D72" s="308" t="s">
        <v>857</v>
      </c>
      <c r="E72" s="50" t="s">
        <v>1</v>
      </c>
      <c r="F72" s="49" t="s">
        <v>436</v>
      </c>
      <c r="G72" s="49" t="s">
        <v>479</v>
      </c>
      <c r="H72" s="49" t="s">
        <v>1133</v>
      </c>
      <c r="I72" s="49" t="s">
        <v>819</v>
      </c>
      <c r="J72" s="50" t="s">
        <v>1212</v>
      </c>
      <c r="K72" s="35" t="s">
        <v>2448</v>
      </c>
      <c r="L72" s="85"/>
    </row>
    <row r="73" spans="1:12" s="19" customFormat="1" x14ac:dyDescent="0.3">
      <c r="A73" s="306">
        <v>71</v>
      </c>
      <c r="B73" s="309" t="s">
        <v>217</v>
      </c>
      <c r="C73" s="307" t="s">
        <v>1669</v>
      </c>
      <c r="D73" s="308" t="s">
        <v>1620</v>
      </c>
      <c r="E73" s="50" t="s">
        <v>1498</v>
      </c>
      <c r="F73" s="49" t="s">
        <v>2416</v>
      </c>
      <c r="G73" s="49" t="s">
        <v>480</v>
      </c>
      <c r="H73" s="49" t="s">
        <v>1132</v>
      </c>
      <c r="I73" s="49" t="s">
        <v>1086</v>
      </c>
      <c r="J73" s="50" t="s">
        <v>638</v>
      </c>
      <c r="K73" s="50" t="s">
        <v>2602</v>
      </c>
      <c r="L73" s="85"/>
    </row>
    <row r="74" spans="1:12" s="19" customFormat="1" x14ac:dyDescent="0.3">
      <c r="A74" s="306">
        <v>72</v>
      </c>
      <c r="B74" s="307" t="s">
        <v>600</v>
      </c>
      <c r="C74" s="307" t="s">
        <v>1670</v>
      </c>
      <c r="D74" s="308" t="s">
        <v>946</v>
      </c>
      <c r="E74" s="50" t="s">
        <v>671</v>
      </c>
      <c r="F74" s="49" t="s">
        <v>2372</v>
      </c>
      <c r="G74" s="49" t="s">
        <v>2324</v>
      </c>
      <c r="H74" s="49" t="s">
        <v>2144</v>
      </c>
      <c r="I74" s="49" t="s">
        <v>824</v>
      </c>
      <c r="J74" s="37" t="s">
        <v>639</v>
      </c>
      <c r="K74" s="35" t="s">
        <v>821</v>
      </c>
      <c r="L74" s="85"/>
    </row>
    <row r="75" spans="1:12" s="19" customFormat="1" x14ac:dyDescent="0.3">
      <c r="A75" s="306">
        <v>73</v>
      </c>
      <c r="B75" s="307" t="s">
        <v>600</v>
      </c>
      <c r="C75" s="307" t="s">
        <v>1666</v>
      </c>
      <c r="D75" s="308" t="s">
        <v>243</v>
      </c>
      <c r="E75" s="50" t="s">
        <v>1486</v>
      </c>
      <c r="F75" s="49" t="s">
        <v>436</v>
      </c>
      <c r="G75" s="49" t="s">
        <v>566</v>
      </c>
      <c r="H75" s="49" t="s">
        <v>1131</v>
      </c>
      <c r="I75" s="49" t="s">
        <v>1278</v>
      </c>
      <c r="J75" s="50" t="s">
        <v>399</v>
      </c>
      <c r="K75" s="35" t="s">
        <v>1371</v>
      </c>
      <c r="L75" s="85"/>
    </row>
    <row r="76" spans="1:12" s="19" customFormat="1" x14ac:dyDescent="0.3">
      <c r="A76" s="306">
        <v>74</v>
      </c>
      <c r="B76" s="307" t="s">
        <v>232</v>
      </c>
      <c r="C76" s="307" t="s">
        <v>1665</v>
      </c>
      <c r="D76" s="308" t="s">
        <v>227</v>
      </c>
      <c r="E76" s="50" t="s">
        <v>1487</v>
      </c>
      <c r="F76" s="49" t="s">
        <v>433</v>
      </c>
      <c r="G76" s="49" t="s">
        <v>519</v>
      </c>
      <c r="H76" s="49" t="s">
        <v>1130</v>
      </c>
      <c r="I76" s="49"/>
      <c r="J76" s="37" t="s">
        <v>2734</v>
      </c>
      <c r="K76" s="50"/>
      <c r="L76" s="85"/>
    </row>
    <row r="77" spans="1:12" s="19" customFormat="1" x14ac:dyDescent="0.3">
      <c r="A77" s="306">
        <v>75</v>
      </c>
      <c r="B77" s="307" t="s">
        <v>446</v>
      </c>
      <c r="C77" s="307" t="s">
        <v>1663</v>
      </c>
      <c r="D77" s="310" t="s">
        <v>1491</v>
      </c>
      <c r="E77" s="35" t="s">
        <v>14</v>
      </c>
      <c r="F77" s="49" t="s">
        <v>2372</v>
      </c>
      <c r="G77" s="49" t="s">
        <v>2295</v>
      </c>
      <c r="H77" s="15" t="s">
        <v>2143</v>
      </c>
      <c r="I77" s="49" t="s">
        <v>825</v>
      </c>
      <c r="J77" s="35" t="s">
        <v>400</v>
      </c>
      <c r="K77" s="35" t="s">
        <v>1385</v>
      </c>
      <c r="L77" s="85"/>
    </row>
    <row r="78" spans="1:12" s="19" customFormat="1" x14ac:dyDescent="0.3">
      <c r="A78" s="306">
        <v>76</v>
      </c>
      <c r="B78" s="307" t="s">
        <v>446</v>
      </c>
      <c r="C78" s="307" t="s">
        <v>1661</v>
      </c>
      <c r="D78" s="310" t="s">
        <v>2549</v>
      </c>
      <c r="E78" s="50" t="s">
        <v>283</v>
      </c>
      <c r="F78" s="49" t="s">
        <v>1239</v>
      </c>
      <c r="G78" s="49" t="s">
        <v>2294</v>
      </c>
      <c r="H78" s="49" t="s">
        <v>1129</v>
      </c>
      <c r="I78" s="49" t="s">
        <v>1386</v>
      </c>
      <c r="J78" s="50" t="s">
        <v>2637</v>
      </c>
      <c r="K78" s="50" t="s">
        <v>856</v>
      </c>
      <c r="L78" s="85"/>
    </row>
    <row r="79" spans="1:12" s="19" customFormat="1" x14ac:dyDescent="0.3">
      <c r="A79" s="306">
        <v>77</v>
      </c>
      <c r="B79" s="307" t="s">
        <v>443</v>
      </c>
      <c r="C79" s="307" t="s">
        <v>1664</v>
      </c>
      <c r="D79" s="310" t="s">
        <v>1831</v>
      </c>
      <c r="E79" s="35" t="s">
        <v>2</v>
      </c>
      <c r="F79" s="49" t="s">
        <v>1239</v>
      </c>
      <c r="G79" s="49" t="s">
        <v>2292</v>
      </c>
      <c r="H79" s="15" t="s">
        <v>2142</v>
      </c>
      <c r="I79" s="49" t="s">
        <v>1829</v>
      </c>
      <c r="J79" s="35" t="s">
        <v>401</v>
      </c>
      <c r="K79" s="35" t="s">
        <v>2601</v>
      </c>
      <c r="L79" s="85"/>
    </row>
    <row r="80" spans="1:12" s="19" customFormat="1" x14ac:dyDescent="0.3">
      <c r="A80" s="306">
        <v>78</v>
      </c>
      <c r="B80" s="307" t="s">
        <v>446</v>
      </c>
      <c r="C80" s="307" t="s">
        <v>1662</v>
      </c>
      <c r="D80" s="310" t="s">
        <v>1481</v>
      </c>
      <c r="E80" s="50" t="s">
        <v>1164</v>
      </c>
      <c r="F80" s="49" t="s">
        <v>433</v>
      </c>
      <c r="G80" s="49" t="s">
        <v>2328</v>
      </c>
      <c r="H80" s="49" t="s">
        <v>1128</v>
      </c>
      <c r="I80" s="49" t="s">
        <v>2017</v>
      </c>
      <c r="J80" s="50" t="s">
        <v>343</v>
      </c>
      <c r="K80" s="35" t="s">
        <v>1377</v>
      </c>
      <c r="L80" s="85"/>
    </row>
    <row r="81" spans="1:12" s="19" customFormat="1" x14ac:dyDescent="0.3">
      <c r="A81" s="306">
        <v>79</v>
      </c>
      <c r="B81" s="309" t="s">
        <v>584</v>
      </c>
      <c r="C81" s="307" t="s">
        <v>1659</v>
      </c>
      <c r="D81" s="310" t="s">
        <v>862</v>
      </c>
      <c r="E81" s="50" t="s">
        <v>2191</v>
      </c>
      <c r="F81" s="49" t="s">
        <v>2372</v>
      </c>
      <c r="G81" s="87" t="s">
        <v>2362</v>
      </c>
      <c r="H81" s="49" t="s">
        <v>2141</v>
      </c>
      <c r="I81" s="49" t="s">
        <v>822</v>
      </c>
      <c r="J81" s="88" t="s">
        <v>734</v>
      </c>
      <c r="K81" s="35" t="s">
        <v>2447</v>
      </c>
      <c r="L81" s="85"/>
    </row>
    <row r="82" spans="1:12" s="19" customFormat="1" x14ac:dyDescent="0.3">
      <c r="A82" s="306">
        <v>80</v>
      </c>
      <c r="B82" s="307" t="s">
        <v>446</v>
      </c>
      <c r="C82" s="307" t="s">
        <v>1660</v>
      </c>
      <c r="D82" s="310" t="s">
        <v>815</v>
      </c>
      <c r="E82" s="50" t="s">
        <v>3</v>
      </c>
      <c r="F82" s="49" t="s">
        <v>1239</v>
      </c>
      <c r="G82" s="49" t="s">
        <v>493</v>
      </c>
      <c r="H82" s="49" t="s">
        <v>814</v>
      </c>
      <c r="I82" s="49" t="s">
        <v>816</v>
      </c>
      <c r="J82" s="50" t="s">
        <v>1213</v>
      </c>
      <c r="K82" s="50" t="s">
        <v>2464</v>
      </c>
      <c r="L82" s="85"/>
    </row>
    <row r="83" spans="1:12" s="19" customFormat="1" x14ac:dyDescent="0.3">
      <c r="A83" s="306">
        <v>81</v>
      </c>
      <c r="B83" s="307" t="s">
        <v>443</v>
      </c>
      <c r="C83" s="307" t="s">
        <v>1657</v>
      </c>
      <c r="D83" s="310" t="s">
        <v>854</v>
      </c>
      <c r="E83" s="50" t="s">
        <v>2190</v>
      </c>
      <c r="F83" s="49" t="s">
        <v>2416</v>
      </c>
      <c r="G83" s="49" t="s">
        <v>520</v>
      </c>
      <c r="H83" s="49" t="s">
        <v>1127</v>
      </c>
      <c r="I83" s="49" t="s">
        <v>1387</v>
      </c>
      <c r="J83" s="50" t="s">
        <v>402</v>
      </c>
      <c r="K83" s="35" t="s">
        <v>1381</v>
      </c>
      <c r="L83" s="85"/>
    </row>
    <row r="84" spans="1:12" s="19" customFormat="1" x14ac:dyDescent="0.3">
      <c r="A84" s="306">
        <v>82</v>
      </c>
      <c r="B84" s="307" t="s">
        <v>443</v>
      </c>
      <c r="C84" s="307" t="s">
        <v>1656</v>
      </c>
      <c r="D84" s="310" t="s">
        <v>1185</v>
      </c>
      <c r="E84" s="50" t="s">
        <v>628</v>
      </c>
      <c r="F84" s="49" t="s">
        <v>2416</v>
      </c>
      <c r="G84" s="49" t="s">
        <v>528</v>
      </c>
      <c r="H84" s="49" t="s">
        <v>1126</v>
      </c>
      <c r="I84" s="49" t="s">
        <v>1389</v>
      </c>
      <c r="J84" s="50" t="s">
        <v>646</v>
      </c>
      <c r="K84" s="50" t="s">
        <v>1379</v>
      </c>
      <c r="L84" s="85"/>
    </row>
    <row r="85" spans="1:12" s="19" customFormat="1" x14ac:dyDescent="0.3">
      <c r="A85" s="306">
        <v>83</v>
      </c>
      <c r="B85" s="307" t="s">
        <v>584</v>
      </c>
      <c r="C85" s="307" t="s">
        <v>1653</v>
      </c>
      <c r="D85" s="310" t="s">
        <v>1900</v>
      </c>
      <c r="E85" s="50" t="s">
        <v>1457</v>
      </c>
      <c r="F85" s="49" t="s">
        <v>460</v>
      </c>
      <c r="G85" s="49" t="s">
        <v>498</v>
      </c>
      <c r="H85" s="49" t="s">
        <v>2140</v>
      </c>
      <c r="I85" s="49" t="s">
        <v>817</v>
      </c>
      <c r="J85" s="50" t="s">
        <v>893</v>
      </c>
      <c r="K85" s="35" t="s">
        <v>2466</v>
      </c>
      <c r="L85" s="85"/>
    </row>
    <row r="86" spans="1:12" s="19" customFormat="1" x14ac:dyDescent="0.3">
      <c r="A86" s="306">
        <v>84</v>
      </c>
      <c r="B86" s="309" t="s">
        <v>431</v>
      </c>
      <c r="C86" s="307" t="s">
        <v>1654</v>
      </c>
      <c r="D86" s="310" t="s">
        <v>1181</v>
      </c>
      <c r="E86" s="50" t="s">
        <v>1483</v>
      </c>
      <c r="F86" s="49" t="s">
        <v>460</v>
      </c>
      <c r="G86" s="49" t="s">
        <v>507</v>
      </c>
      <c r="H86" s="15" t="s">
        <v>2139</v>
      </c>
      <c r="I86" s="49" t="s">
        <v>1383</v>
      </c>
      <c r="J86" s="50" t="s">
        <v>403</v>
      </c>
      <c r="K86" s="35" t="s">
        <v>623</v>
      </c>
      <c r="L86" s="85"/>
    </row>
    <row r="87" spans="1:12" s="19" customFormat="1" x14ac:dyDescent="0.3">
      <c r="A87" s="306">
        <v>85</v>
      </c>
      <c r="B87" s="309" t="s">
        <v>431</v>
      </c>
      <c r="C87" s="307" t="s">
        <v>1658</v>
      </c>
      <c r="D87" s="310" t="s">
        <v>1174</v>
      </c>
      <c r="E87" s="35" t="s">
        <v>1163</v>
      </c>
      <c r="F87" s="49" t="s">
        <v>2372</v>
      </c>
      <c r="G87" s="49" t="s">
        <v>2293</v>
      </c>
      <c r="H87" s="49" t="s">
        <v>2138</v>
      </c>
      <c r="I87" s="15" t="s">
        <v>1388</v>
      </c>
      <c r="J87" s="50" t="s">
        <v>404</v>
      </c>
      <c r="K87" s="35" t="s">
        <v>376</v>
      </c>
      <c r="L87" s="85"/>
    </row>
    <row r="88" spans="1:12" s="19" customFormat="1" x14ac:dyDescent="0.3">
      <c r="A88" s="306">
        <v>86</v>
      </c>
      <c r="B88" s="309" t="s">
        <v>431</v>
      </c>
      <c r="C88" s="307" t="s">
        <v>1655</v>
      </c>
      <c r="D88" s="310" t="s">
        <v>2708</v>
      </c>
      <c r="E88" s="50" t="s">
        <v>891</v>
      </c>
      <c r="F88" s="49" t="s">
        <v>2372</v>
      </c>
      <c r="G88" s="49" t="s">
        <v>501</v>
      </c>
      <c r="H88" s="15" t="s">
        <v>2137</v>
      </c>
      <c r="I88" s="15" t="s">
        <v>827</v>
      </c>
      <c r="J88" s="35" t="s">
        <v>1214</v>
      </c>
      <c r="K88" s="35" t="s">
        <v>379</v>
      </c>
      <c r="L88" s="85"/>
    </row>
    <row r="89" spans="1:12" s="19" customFormat="1" x14ac:dyDescent="0.3">
      <c r="A89" s="306">
        <v>87</v>
      </c>
      <c r="B89" s="307" t="s">
        <v>448</v>
      </c>
      <c r="C89" s="307" t="s">
        <v>1652</v>
      </c>
      <c r="D89" s="310" t="s">
        <v>681</v>
      </c>
      <c r="E89" s="50" t="s">
        <v>880</v>
      </c>
      <c r="F89" s="49" t="s">
        <v>433</v>
      </c>
      <c r="G89" s="49" t="s">
        <v>2291</v>
      </c>
      <c r="H89" s="49" t="s">
        <v>2136</v>
      </c>
      <c r="I89" s="49" t="s">
        <v>823</v>
      </c>
      <c r="J89" s="50" t="s">
        <v>1215</v>
      </c>
      <c r="K89" s="50"/>
      <c r="L89" s="85"/>
    </row>
    <row r="90" spans="1:12" s="19" customFormat="1" x14ac:dyDescent="0.3">
      <c r="A90" s="306">
        <v>88</v>
      </c>
      <c r="B90" s="309" t="s">
        <v>592</v>
      </c>
      <c r="C90" s="307" t="s">
        <v>1649</v>
      </c>
      <c r="D90" s="310" t="s">
        <v>853</v>
      </c>
      <c r="E90" s="57" t="s">
        <v>2699</v>
      </c>
      <c r="F90" s="49" t="s">
        <v>2416</v>
      </c>
      <c r="G90" s="56" t="s">
        <v>2290</v>
      </c>
      <c r="H90" s="55" t="s">
        <v>2135</v>
      </c>
      <c r="I90" s="56" t="s">
        <v>837</v>
      </c>
      <c r="J90" s="57" t="s">
        <v>728</v>
      </c>
      <c r="K90" s="57" t="s">
        <v>2450</v>
      </c>
      <c r="L90" s="85"/>
    </row>
    <row r="91" spans="1:12" s="19" customFormat="1" x14ac:dyDescent="0.3">
      <c r="A91" s="306">
        <v>89</v>
      </c>
      <c r="B91" s="309" t="s">
        <v>592</v>
      </c>
      <c r="C91" s="307" t="s">
        <v>1821</v>
      </c>
      <c r="D91" s="310" t="s">
        <v>229</v>
      </c>
      <c r="E91" s="57" t="s">
        <v>282</v>
      </c>
      <c r="F91" s="49" t="s">
        <v>2416</v>
      </c>
      <c r="G91" s="56" t="s">
        <v>2289</v>
      </c>
      <c r="H91" s="56" t="s">
        <v>2134</v>
      </c>
      <c r="I91" s="56" t="s">
        <v>2011</v>
      </c>
      <c r="J91" s="57" t="s">
        <v>2504</v>
      </c>
      <c r="K91" s="57" t="s">
        <v>2449</v>
      </c>
      <c r="L91" s="85"/>
    </row>
    <row r="92" spans="1:12" s="19" customFormat="1" x14ac:dyDescent="0.3">
      <c r="A92" s="306">
        <v>90</v>
      </c>
      <c r="B92" s="309" t="s">
        <v>217</v>
      </c>
      <c r="C92" s="307" t="s">
        <v>1650</v>
      </c>
      <c r="D92" s="310" t="s">
        <v>207</v>
      </c>
      <c r="E92" s="50" t="s">
        <v>874</v>
      </c>
      <c r="F92" s="49" t="s">
        <v>433</v>
      </c>
      <c r="G92" s="49" t="s">
        <v>2288</v>
      </c>
      <c r="H92" s="49" t="s">
        <v>1125</v>
      </c>
      <c r="I92" s="49" t="s">
        <v>1373</v>
      </c>
      <c r="J92" s="50" t="s">
        <v>405</v>
      </c>
      <c r="K92" s="35" t="s">
        <v>380</v>
      </c>
      <c r="L92" s="85"/>
    </row>
    <row r="93" spans="1:12" s="19" customFormat="1" x14ac:dyDescent="0.3">
      <c r="A93" s="306">
        <v>91</v>
      </c>
      <c r="B93" s="309" t="s">
        <v>596</v>
      </c>
      <c r="C93" s="307" t="s">
        <v>1651</v>
      </c>
      <c r="D93" s="312" t="s">
        <v>1602</v>
      </c>
      <c r="E93" s="50" t="s">
        <v>672</v>
      </c>
      <c r="F93" s="49" t="s">
        <v>1239</v>
      </c>
      <c r="G93" s="49" t="s">
        <v>2287</v>
      </c>
      <c r="H93" s="49" t="s">
        <v>1124</v>
      </c>
      <c r="I93" s="49" t="s">
        <v>1372</v>
      </c>
      <c r="J93" s="50" t="s">
        <v>2638</v>
      </c>
      <c r="K93" s="35" t="s">
        <v>381</v>
      </c>
      <c r="L93" s="85"/>
    </row>
    <row r="94" spans="1:12" s="19" customFormat="1" x14ac:dyDescent="0.3">
      <c r="A94" s="306">
        <v>92</v>
      </c>
      <c r="B94" s="309" t="s">
        <v>217</v>
      </c>
      <c r="C94" s="307" t="s">
        <v>1646</v>
      </c>
      <c r="D94" s="310" t="s">
        <v>851</v>
      </c>
      <c r="E94" s="50" t="s">
        <v>285</v>
      </c>
      <c r="F94" s="49" t="s">
        <v>2416</v>
      </c>
      <c r="G94" s="49" t="s">
        <v>2285</v>
      </c>
      <c r="H94" s="49" t="s">
        <v>1123</v>
      </c>
      <c r="I94" s="49" t="s">
        <v>1086</v>
      </c>
      <c r="J94" s="50" t="s">
        <v>406</v>
      </c>
      <c r="K94" s="35" t="s">
        <v>2600</v>
      </c>
      <c r="L94" s="85"/>
    </row>
    <row r="95" spans="1:12" s="19" customFormat="1" x14ac:dyDescent="0.3">
      <c r="A95" s="306">
        <v>93</v>
      </c>
      <c r="B95" s="309" t="s">
        <v>596</v>
      </c>
      <c r="C95" s="307" t="s">
        <v>1648</v>
      </c>
      <c r="D95" s="310" t="s">
        <v>868</v>
      </c>
      <c r="E95" s="50" t="s">
        <v>360</v>
      </c>
      <c r="F95" s="49" t="s">
        <v>2372</v>
      </c>
      <c r="G95" s="49" t="s">
        <v>2286</v>
      </c>
      <c r="H95" s="49" t="s">
        <v>1122</v>
      </c>
      <c r="I95" s="49" t="s">
        <v>1368</v>
      </c>
      <c r="J95" s="50" t="s">
        <v>1216</v>
      </c>
      <c r="K95" s="35" t="s">
        <v>377</v>
      </c>
      <c r="L95" s="85"/>
    </row>
    <row r="96" spans="1:12" s="19" customFormat="1" x14ac:dyDescent="0.3">
      <c r="A96" s="306">
        <v>94</v>
      </c>
      <c r="B96" s="307" t="s">
        <v>598</v>
      </c>
      <c r="C96" s="307" t="s">
        <v>1645</v>
      </c>
      <c r="D96" s="310" t="s">
        <v>1351</v>
      </c>
      <c r="E96" s="50" t="s">
        <v>2700</v>
      </c>
      <c r="F96" s="49" t="s">
        <v>2372</v>
      </c>
      <c r="G96" s="49" t="s">
        <v>484</v>
      </c>
      <c r="H96" s="49" t="s">
        <v>2133</v>
      </c>
      <c r="I96" s="49" t="s">
        <v>858</v>
      </c>
      <c r="J96" s="50" t="s">
        <v>2639</v>
      </c>
      <c r="K96" s="35" t="s">
        <v>2599</v>
      </c>
      <c r="L96" s="85"/>
    </row>
    <row r="97" spans="1:12" s="19" customFormat="1" x14ac:dyDescent="0.3">
      <c r="A97" s="306">
        <v>95</v>
      </c>
      <c r="B97" s="307" t="s">
        <v>599</v>
      </c>
      <c r="C97" s="307" t="s">
        <v>2008</v>
      </c>
      <c r="D97" s="310" t="s">
        <v>1489</v>
      </c>
      <c r="E97" s="50" t="s">
        <v>1162</v>
      </c>
      <c r="F97" s="49" t="s">
        <v>2372</v>
      </c>
      <c r="G97" s="49" t="s">
        <v>579</v>
      </c>
      <c r="H97" s="49" t="s">
        <v>1121</v>
      </c>
      <c r="I97" s="49" t="s">
        <v>1369</v>
      </c>
      <c r="J97" s="50" t="s">
        <v>2505</v>
      </c>
      <c r="K97" s="50"/>
      <c r="L97" s="85"/>
    </row>
    <row r="98" spans="1:12" s="19" customFormat="1" x14ac:dyDescent="0.3">
      <c r="A98" s="306">
        <v>96</v>
      </c>
      <c r="B98" s="309" t="s">
        <v>610</v>
      </c>
      <c r="C98" s="307" t="s">
        <v>2061</v>
      </c>
      <c r="D98" s="310" t="s">
        <v>859</v>
      </c>
      <c r="E98" s="50" t="s">
        <v>2189</v>
      </c>
      <c r="F98" s="49" t="s">
        <v>2372</v>
      </c>
      <c r="G98" s="49" t="s">
        <v>119</v>
      </c>
      <c r="H98" s="49" t="s">
        <v>2132</v>
      </c>
      <c r="I98" s="49" t="s">
        <v>1382</v>
      </c>
      <c r="J98" s="50" t="s">
        <v>407</v>
      </c>
      <c r="K98" s="35" t="s">
        <v>2446</v>
      </c>
      <c r="L98" s="85"/>
    </row>
    <row r="99" spans="1:12" s="19" customFormat="1" x14ac:dyDescent="0.3">
      <c r="A99" s="306">
        <v>97</v>
      </c>
      <c r="B99" s="309" t="s">
        <v>610</v>
      </c>
      <c r="C99" s="307" t="s">
        <v>1647</v>
      </c>
      <c r="D99" s="310" t="s">
        <v>852</v>
      </c>
      <c r="E99" s="50" t="s">
        <v>2701</v>
      </c>
      <c r="F99" s="49" t="s">
        <v>2416</v>
      </c>
      <c r="G99" s="49" t="s">
        <v>477</v>
      </c>
      <c r="H99" s="49" t="s">
        <v>2131</v>
      </c>
      <c r="I99" s="49" t="s">
        <v>1267</v>
      </c>
      <c r="J99" s="50" t="s">
        <v>408</v>
      </c>
      <c r="K99" s="35" t="s">
        <v>375</v>
      </c>
      <c r="L99" s="85"/>
    </row>
    <row r="100" spans="1:12" s="19" customFormat="1" x14ac:dyDescent="0.3">
      <c r="A100" s="306">
        <v>98</v>
      </c>
      <c r="B100" s="307" t="s">
        <v>605</v>
      </c>
      <c r="C100" s="307" t="s">
        <v>2056</v>
      </c>
      <c r="D100" s="310" t="s">
        <v>867</v>
      </c>
      <c r="E100" s="50" t="s">
        <v>682</v>
      </c>
      <c r="F100" s="49" t="s">
        <v>2372</v>
      </c>
      <c r="G100" s="49" t="s">
        <v>530</v>
      </c>
      <c r="H100" s="49" t="s">
        <v>1120</v>
      </c>
      <c r="I100" s="49" t="s">
        <v>818</v>
      </c>
      <c r="J100" s="50" t="s">
        <v>2506</v>
      </c>
      <c r="K100" s="35" t="s">
        <v>945</v>
      </c>
      <c r="L100" s="85"/>
    </row>
    <row r="101" spans="1:12" s="19" customFormat="1" x14ac:dyDescent="0.3">
      <c r="A101" s="306">
        <v>99</v>
      </c>
      <c r="B101" s="309" t="s">
        <v>605</v>
      </c>
      <c r="C101" s="307" t="s">
        <v>2057</v>
      </c>
      <c r="D101" s="310" t="s">
        <v>94</v>
      </c>
      <c r="E101" s="50" t="s">
        <v>627</v>
      </c>
      <c r="F101" s="49" t="s">
        <v>2416</v>
      </c>
      <c r="G101" s="49" t="s">
        <v>518</v>
      </c>
      <c r="H101" s="15" t="s">
        <v>2130</v>
      </c>
      <c r="I101" s="49" t="s">
        <v>2020</v>
      </c>
      <c r="J101" s="35" t="s">
        <v>615</v>
      </c>
      <c r="K101" s="35" t="s">
        <v>1465</v>
      </c>
      <c r="L101" s="85"/>
    </row>
    <row r="102" spans="1:12" s="19" customFormat="1" x14ac:dyDescent="0.3">
      <c r="A102" s="272">
        <v>100</v>
      </c>
      <c r="B102" s="302" t="s">
        <v>600</v>
      </c>
      <c r="C102" s="302" t="s">
        <v>1802</v>
      </c>
      <c r="D102" s="303" t="s">
        <v>112</v>
      </c>
      <c r="E102" s="35" t="s">
        <v>363</v>
      </c>
      <c r="F102" s="49" t="s">
        <v>1239</v>
      </c>
      <c r="G102" s="15" t="s">
        <v>565</v>
      </c>
      <c r="H102" s="15" t="s">
        <v>2129</v>
      </c>
      <c r="I102" s="15" t="s">
        <v>1526</v>
      </c>
      <c r="J102" s="35" t="s">
        <v>655</v>
      </c>
      <c r="K102" s="35" t="s">
        <v>931</v>
      </c>
      <c r="L102" s="85"/>
    </row>
    <row r="103" spans="1:12" s="19" customFormat="1" x14ac:dyDescent="0.3">
      <c r="A103" s="272">
        <v>101</v>
      </c>
      <c r="B103" s="273" t="s">
        <v>601</v>
      </c>
      <c r="C103" s="302" t="s">
        <v>1822</v>
      </c>
      <c r="D103" s="303" t="s">
        <v>850</v>
      </c>
      <c r="E103" s="35" t="s">
        <v>683</v>
      </c>
      <c r="F103" s="49" t="s">
        <v>2372</v>
      </c>
      <c r="G103" s="15" t="s">
        <v>583</v>
      </c>
      <c r="H103" s="15" t="s">
        <v>1119</v>
      </c>
      <c r="I103" s="15" t="s">
        <v>1119</v>
      </c>
      <c r="J103" s="35" t="s">
        <v>2002</v>
      </c>
      <c r="K103" s="35" t="s">
        <v>2462</v>
      </c>
      <c r="L103" s="85"/>
    </row>
    <row r="104" spans="1:12" s="19" customFormat="1" x14ac:dyDescent="0.3">
      <c r="A104" s="272">
        <v>102</v>
      </c>
      <c r="B104" s="302" t="s">
        <v>450</v>
      </c>
      <c r="C104" s="302" t="s">
        <v>1820</v>
      </c>
      <c r="D104" s="303" t="s">
        <v>2707</v>
      </c>
      <c r="E104" s="35" t="s">
        <v>684</v>
      </c>
      <c r="F104" s="49" t="s">
        <v>436</v>
      </c>
      <c r="G104" s="15" t="s">
        <v>2315</v>
      </c>
      <c r="H104" s="15" t="s">
        <v>2128</v>
      </c>
      <c r="I104" s="15" t="s">
        <v>830</v>
      </c>
      <c r="J104" s="175" t="s">
        <v>390</v>
      </c>
      <c r="K104" s="35" t="s">
        <v>1280</v>
      </c>
      <c r="L104" s="85"/>
    </row>
    <row r="105" spans="1:12" s="19" customFormat="1" x14ac:dyDescent="0.3">
      <c r="A105" s="272">
        <v>103</v>
      </c>
      <c r="B105" s="302" t="s">
        <v>599</v>
      </c>
      <c r="C105" s="302" t="s">
        <v>1823</v>
      </c>
      <c r="D105" s="303" t="s">
        <v>1184</v>
      </c>
      <c r="E105" s="35" t="s">
        <v>361</v>
      </c>
      <c r="F105" s="49" t="s">
        <v>2416</v>
      </c>
      <c r="G105" s="15" t="s">
        <v>582</v>
      </c>
      <c r="H105" s="15" t="s">
        <v>1118</v>
      </c>
      <c r="I105" s="15" t="s">
        <v>833</v>
      </c>
      <c r="J105" s="35" t="s">
        <v>657</v>
      </c>
      <c r="K105" s="35" t="s">
        <v>2452</v>
      </c>
      <c r="L105" s="85"/>
    </row>
    <row r="106" spans="1:12" s="19" customFormat="1" x14ac:dyDescent="0.3">
      <c r="A106" s="272">
        <v>104</v>
      </c>
      <c r="B106" s="273" t="s">
        <v>431</v>
      </c>
      <c r="C106" s="302" t="s">
        <v>1819</v>
      </c>
      <c r="D106" s="303" t="s">
        <v>1833</v>
      </c>
      <c r="E106" s="35" t="s">
        <v>8</v>
      </c>
      <c r="F106" s="49" t="s">
        <v>2416</v>
      </c>
      <c r="G106" s="15" t="s">
        <v>502</v>
      </c>
      <c r="H106" s="15" t="s">
        <v>1117</v>
      </c>
      <c r="I106" s="15" t="s">
        <v>932</v>
      </c>
      <c r="J106" s="35" t="s">
        <v>409</v>
      </c>
      <c r="K106" s="35" t="s">
        <v>933</v>
      </c>
      <c r="L106" s="85"/>
    </row>
    <row r="107" spans="1:12" s="19" customFormat="1" x14ac:dyDescent="0.3">
      <c r="A107" s="272">
        <v>105</v>
      </c>
      <c r="B107" s="273" t="s">
        <v>592</v>
      </c>
      <c r="C107" s="302" t="s">
        <v>1817</v>
      </c>
      <c r="D107" s="303" t="s">
        <v>1492</v>
      </c>
      <c r="E107" s="35" t="s">
        <v>290</v>
      </c>
      <c r="F107" s="49" t="s">
        <v>433</v>
      </c>
      <c r="G107" s="15" t="s">
        <v>2393</v>
      </c>
      <c r="H107" s="15" t="s">
        <v>2127</v>
      </c>
      <c r="I107" s="15" t="s">
        <v>1282</v>
      </c>
      <c r="J107" s="35" t="s">
        <v>2507</v>
      </c>
      <c r="K107" s="35" t="s">
        <v>1277</v>
      </c>
      <c r="L107" s="85"/>
    </row>
    <row r="108" spans="1:12" s="19" customFormat="1" x14ac:dyDescent="0.3">
      <c r="A108" s="272">
        <v>106</v>
      </c>
      <c r="B108" s="302" t="s">
        <v>600</v>
      </c>
      <c r="C108" s="302" t="s">
        <v>1813</v>
      </c>
      <c r="D108" s="303" t="s">
        <v>1494</v>
      </c>
      <c r="E108" s="35" t="s">
        <v>197</v>
      </c>
      <c r="F108" s="49" t="s">
        <v>1239</v>
      </c>
      <c r="G108" s="15" t="s">
        <v>2284</v>
      </c>
      <c r="H108" s="15" t="s">
        <v>1116</v>
      </c>
      <c r="I108" s="15" t="s">
        <v>1271</v>
      </c>
      <c r="J108" s="35" t="s">
        <v>1217</v>
      </c>
      <c r="K108" s="50"/>
      <c r="L108" s="85"/>
    </row>
    <row r="109" spans="1:12" s="19" customFormat="1" x14ac:dyDescent="0.3">
      <c r="A109" s="272">
        <v>107</v>
      </c>
      <c r="B109" s="273" t="s">
        <v>584</v>
      </c>
      <c r="C109" s="302" t="s">
        <v>1818</v>
      </c>
      <c r="D109" s="303" t="s">
        <v>1899</v>
      </c>
      <c r="E109" s="35" t="s">
        <v>2702</v>
      </c>
      <c r="F109" s="49" t="s">
        <v>2416</v>
      </c>
      <c r="G109" s="15" t="s">
        <v>489</v>
      </c>
      <c r="H109" s="15" t="s">
        <v>2126</v>
      </c>
      <c r="I109" s="15" t="s">
        <v>1359</v>
      </c>
      <c r="J109" s="35" t="s">
        <v>340</v>
      </c>
      <c r="K109" s="50"/>
      <c r="L109" s="85"/>
    </row>
    <row r="110" spans="1:12" s="19" customFormat="1" x14ac:dyDescent="0.3">
      <c r="A110" s="272">
        <v>108</v>
      </c>
      <c r="B110" s="273" t="s">
        <v>592</v>
      </c>
      <c r="C110" s="302" t="s">
        <v>1815</v>
      </c>
      <c r="D110" s="303" t="s">
        <v>1186</v>
      </c>
      <c r="E110" s="35" t="s">
        <v>685</v>
      </c>
      <c r="F110" s="49" t="s">
        <v>2416</v>
      </c>
      <c r="G110" s="15" t="s">
        <v>2283</v>
      </c>
      <c r="H110" s="15" t="s">
        <v>2125</v>
      </c>
      <c r="I110" s="15" t="s">
        <v>1270</v>
      </c>
      <c r="J110" s="35" t="s">
        <v>2640</v>
      </c>
      <c r="K110" s="35" t="s">
        <v>382</v>
      </c>
      <c r="L110" s="85"/>
    </row>
    <row r="111" spans="1:12" s="19" customFormat="1" x14ac:dyDescent="0.3">
      <c r="A111" s="272">
        <v>109</v>
      </c>
      <c r="B111" s="302" t="s">
        <v>450</v>
      </c>
      <c r="C111" s="302" t="s">
        <v>1814</v>
      </c>
      <c r="D111" s="304" t="s">
        <v>2604</v>
      </c>
      <c r="E111" s="35" t="s">
        <v>250</v>
      </c>
      <c r="F111" s="49" t="s">
        <v>1239</v>
      </c>
      <c r="G111" s="15" t="s">
        <v>2282</v>
      </c>
      <c r="H111" s="15" t="s">
        <v>1115</v>
      </c>
      <c r="I111" s="15" t="s">
        <v>1367</v>
      </c>
      <c r="J111" s="35" t="s">
        <v>1218</v>
      </c>
      <c r="K111" s="35" t="s">
        <v>2451</v>
      </c>
      <c r="L111" s="85"/>
    </row>
    <row r="112" spans="1:12" s="19" customFormat="1" x14ac:dyDescent="0.3">
      <c r="A112" s="272">
        <v>110</v>
      </c>
      <c r="B112" s="273" t="s">
        <v>584</v>
      </c>
      <c r="C112" s="302" t="s">
        <v>1816</v>
      </c>
      <c r="D112" s="304" t="s">
        <v>1898</v>
      </c>
      <c r="E112" s="35" t="s">
        <v>882</v>
      </c>
      <c r="F112" s="49" t="s">
        <v>2416</v>
      </c>
      <c r="G112" s="15" t="s">
        <v>482</v>
      </c>
      <c r="H112" s="15" t="s">
        <v>2124</v>
      </c>
      <c r="I112" s="15" t="s">
        <v>798</v>
      </c>
      <c r="J112" s="35" t="s">
        <v>2508</v>
      </c>
      <c r="K112" s="35" t="s">
        <v>2584</v>
      </c>
      <c r="L112" s="85"/>
    </row>
    <row r="113" spans="1:12" s="19" customFormat="1" x14ac:dyDescent="0.3">
      <c r="A113" s="272">
        <v>111</v>
      </c>
      <c r="B113" s="273" t="s">
        <v>432</v>
      </c>
      <c r="C113" s="302" t="s">
        <v>1811</v>
      </c>
      <c r="D113" s="304" t="s">
        <v>199</v>
      </c>
      <c r="E113" s="35" t="s">
        <v>2188</v>
      </c>
      <c r="F113" s="49" t="s">
        <v>436</v>
      </c>
      <c r="G113" s="15" t="s">
        <v>2281</v>
      </c>
      <c r="H113" s="15" t="s">
        <v>1114</v>
      </c>
      <c r="I113" s="15"/>
      <c r="J113" s="37" t="s">
        <v>341</v>
      </c>
      <c r="K113" s="35" t="s">
        <v>621</v>
      </c>
      <c r="L113" s="85"/>
    </row>
    <row r="114" spans="1:12" s="19" customFormat="1" x14ac:dyDescent="0.3">
      <c r="A114" s="272">
        <v>112</v>
      </c>
      <c r="B114" s="302" t="s">
        <v>446</v>
      </c>
      <c r="C114" s="302" t="s">
        <v>1809</v>
      </c>
      <c r="D114" s="304" t="s">
        <v>1182</v>
      </c>
      <c r="E114" s="35" t="s">
        <v>2187</v>
      </c>
      <c r="F114" s="49" t="s">
        <v>1239</v>
      </c>
      <c r="G114" s="15" t="s">
        <v>2280</v>
      </c>
      <c r="H114" s="15" t="s">
        <v>2123</v>
      </c>
      <c r="I114" s="15" t="s">
        <v>828</v>
      </c>
      <c r="J114" s="88" t="s">
        <v>2550</v>
      </c>
      <c r="K114" s="35"/>
      <c r="L114" s="85"/>
    </row>
    <row r="115" spans="1:12" s="19" customFormat="1" x14ac:dyDescent="0.3">
      <c r="A115" s="272">
        <v>113</v>
      </c>
      <c r="B115" s="273" t="s">
        <v>592</v>
      </c>
      <c r="C115" s="302" t="s">
        <v>1812</v>
      </c>
      <c r="D115" s="304" t="s">
        <v>1231</v>
      </c>
      <c r="E115" s="35" t="s">
        <v>2703</v>
      </c>
      <c r="F115" s="49" t="s">
        <v>2372</v>
      </c>
      <c r="G115" s="15" t="s">
        <v>2278</v>
      </c>
      <c r="H115" s="15" t="s">
        <v>1113</v>
      </c>
      <c r="I115" s="15"/>
      <c r="J115" s="35" t="s">
        <v>737</v>
      </c>
      <c r="K115" s="35"/>
      <c r="L115" s="85"/>
    </row>
    <row r="116" spans="1:12" s="19" customFormat="1" x14ac:dyDescent="0.3">
      <c r="A116" s="272">
        <v>114</v>
      </c>
      <c r="B116" s="302" t="s">
        <v>448</v>
      </c>
      <c r="C116" s="302" t="s">
        <v>1807</v>
      </c>
      <c r="D116" s="304" t="s">
        <v>348</v>
      </c>
      <c r="E116" s="35" t="s">
        <v>368</v>
      </c>
      <c r="F116" s="49" t="s">
        <v>1239</v>
      </c>
      <c r="G116" s="15" t="s">
        <v>2279</v>
      </c>
      <c r="H116" s="15" t="s">
        <v>2122</v>
      </c>
      <c r="I116" s="15"/>
      <c r="J116" s="35" t="s">
        <v>1219</v>
      </c>
      <c r="K116" s="35" t="s">
        <v>2456</v>
      </c>
      <c r="L116" s="85"/>
    </row>
    <row r="117" spans="1:12" s="19" customFormat="1" x14ac:dyDescent="0.3">
      <c r="A117" s="272">
        <v>115</v>
      </c>
      <c r="B117" s="273" t="s">
        <v>431</v>
      </c>
      <c r="C117" s="273" t="s">
        <v>1810</v>
      </c>
      <c r="D117" s="304" t="s">
        <v>1180</v>
      </c>
      <c r="E117" s="35" t="s">
        <v>2186</v>
      </c>
      <c r="F117" s="49" t="s">
        <v>460</v>
      </c>
      <c r="G117" s="15" t="s">
        <v>2277</v>
      </c>
      <c r="H117" s="15" t="s">
        <v>1112</v>
      </c>
      <c r="I117" s="15" t="s">
        <v>1284</v>
      </c>
      <c r="J117" s="35" t="s">
        <v>611</v>
      </c>
      <c r="K117" s="35" t="s">
        <v>1285</v>
      </c>
      <c r="L117" s="85"/>
    </row>
    <row r="118" spans="1:12" s="19" customFormat="1" x14ac:dyDescent="0.3">
      <c r="A118" s="272">
        <v>116</v>
      </c>
      <c r="B118" s="302" t="s">
        <v>600</v>
      </c>
      <c r="C118" s="273" t="s">
        <v>1808</v>
      </c>
      <c r="D118" s="304" t="s">
        <v>848</v>
      </c>
      <c r="E118" s="35" t="s">
        <v>2704</v>
      </c>
      <c r="F118" s="49" t="s">
        <v>2416</v>
      </c>
      <c r="G118" s="15" t="s">
        <v>2334</v>
      </c>
      <c r="H118" s="15" t="s">
        <v>2120</v>
      </c>
      <c r="I118" s="15" t="s">
        <v>840</v>
      </c>
      <c r="J118" s="35" t="s">
        <v>742</v>
      </c>
      <c r="K118" s="35" t="s">
        <v>2575</v>
      </c>
      <c r="L118" s="85"/>
    </row>
    <row r="119" spans="1:12" s="19" customFormat="1" x14ac:dyDescent="0.3">
      <c r="A119" s="272">
        <v>117</v>
      </c>
      <c r="B119" s="302" t="s">
        <v>448</v>
      </c>
      <c r="C119" s="273" t="s">
        <v>1804</v>
      </c>
      <c r="D119" s="304" t="s">
        <v>1354</v>
      </c>
      <c r="E119" s="35" t="s">
        <v>1161</v>
      </c>
      <c r="F119" s="49" t="s">
        <v>2416</v>
      </c>
      <c r="G119" s="15" t="s">
        <v>449</v>
      </c>
      <c r="H119" s="15" t="s">
        <v>2121</v>
      </c>
      <c r="I119" s="15" t="s">
        <v>831</v>
      </c>
      <c r="J119" s="35" t="s">
        <v>2641</v>
      </c>
      <c r="K119" s="35" t="s">
        <v>1360</v>
      </c>
      <c r="L119" s="85"/>
    </row>
    <row r="120" spans="1:12" s="19" customFormat="1" x14ac:dyDescent="0.3">
      <c r="A120" s="272">
        <v>118</v>
      </c>
      <c r="B120" s="302" t="s">
        <v>592</v>
      </c>
      <c r="C120" s="273" t="s">
        <v>1805</v>
      </c>
      <c r="D120" s="304" t="s">
        <v>241</v>
      </c>
      <c r="E120" s="35" t="s">
        <v>687</v>
      </c>
      <c r="F120" s="49" t="s">
        <v>1239</v>
      </c>
      <c r="G120" s="15" t="s">
        <v>526</v>
      </c>
      <c r="H120" s="15" t="s">
        <v>1111</v>
      </c>
      <c r="I120" s="15" t="s">
        <v>934</v>
      </c>
      <c r="J120" s="35" t="s">
        <v>410</v>
      </c>
      <c r="K120" s="35" t="s">
        <v>2457</v>
      </c>
      <c r="L120" s="85"/>
    </row>
    <row r="121" spans="1:12" s="19" customFormat="1" x14ac:dyDescent="0.3">
      <c r="A121" s="272">
        <v>119</v>
      </c>
      <c r="B121" s="273" t="s">
        <v>589</v>
      </c>
      <c r="C121" s="273" t="s">
        <v>1806</v>
      </c>
      <c r="D121" s="304" t="s">
        <v>849</v>
      </c>
      <c r="E121" s="35" t="s">
        <v>1160</v>
      </c>
      <c r="F121" s="49" t="s">
        <v>2372</v>
      </c>
      <c r="G121" s="15" t="s">
        <v>608</v>
      </c>
      <c r="H121" s="15" t="s">
        <v>1110</v>
      </c>
      <c r="I121" s="15" t="s">
        <v>842</v>
      </c>
      <c r="J121" s="35" t="s">
        <v>2509</v>
      </c>
      <c r="K121" s="35" t="s">
        <v>938</v>
      </c>
      <c r="L121" s="85"/>
    </row>
    <row r="122" spans="1:12" s="19" customFormat="1" x14ac:dyDescent="0.3">
      <c r="A122" s="272">
        <v>120</v>
      </c>
      <c r="B122" s="273" t="s">
        <v>217</v>
      </c>
      <c r="C122" s="273" t="s">
        <v>1803</v>
      </c>
      <c r="D122" s="304" t="s">
        <v>198</v>
      </c>
      <c r="E122" s="35" t="s">
        <v>876</v>
      </c>
      <c r="F122" s="49" t="s">
        <v>433</v>
      </c>
      <c r="G122" s="15" t="s">
        <v>454</v>
      </c>
      <c r="H122" s="15" t="s">
        <v>1109</v>
      </c>
      <c r="I122" s="15" t="s">
        <v>939</v>
      </c>
      <c r="J122" s="35" t="s">
        <v>411</v>
      </c>
      <c r="K122" s="35" t="s">
        <v>940</v>
      </c>
      <c r="L122" s="85"/>
    </row>
    <row r="123" spans="1:12" s="19" customFormat="1" x14ac:dyDescent="0.3">
      <c r="A123" s="272">
        <v>121</v>
      </c>
      <c r="B123" s="273" t="s">
        <v>584</v>
      </c>
      <c r="C123" s="273" t="s">
        <v>1801</v>
      </c>
      <c r="D123" s="304" t="s">
        <v>846</v>
      </c>
      <c r="E123" s="35" t="s">
        <v>2185</v>
      </c>
      <c r="F123" s="49" t="s">
        <v>1238</v>
      </c>
      <c r="G123" s="15" t="s">
        <v>2276</v>
      </c>
      <c r="H123" s="15" t="s">
        <v>2119</v>
      </c>
      <c r="I123" s="15" t="s">
        <v>843</v>
      </c>
      <c r="J123" s="35" t="s">
        <v>2642</v>
      </c>
      <c r="K123" s="35"/>
      <c r="L123" s="85"/>
    </row>
    <row r="124" spans="1:12" s="19" customFormat="1" x14ac:dyDescent="0.3">
      <c r="A124" s="272">
        <v>122</v>
      </c>
      <c r="B124" s="273" t="s">
        <v>592</v>
      </c>
      <c r="C124" s="273" t="s">
        <v>1778</v>
      </c>
      <c r="D124" s="304" t="s">
        <v>117</v>
      </c>
      <c r="E124" s="35" t="s">
        <v>1497</v>
      </c>
      <c r="F124" s="49" t="s">
        <v>2372</v>
      </c>
      <c r="G124" s="15" t="s">
        <v>559</v>
      </c>
      <c r="H124" s="15" t="s">
        <v>1108</v>
      </c>
      <c r="I124" s="15" t="s">
        <v>942</v>
      </c>
      <c r="J124" s="35" t="s">
        <v>2643</v>
      </c>
      <c r="K124" s="35" t="s">
        <v>943</v>
      </c>
      <c r="L124" s="85"/>
    </row>
    <row r="125" spans="1:12" s="19" customFormat="1" x14ac:dyDescent="0.3">
      <c r="A125" s="272">
        <v>123</v>
      </c>
      <c r="B125" s="273" t="s">
        <v>610</v>
      </c>
      <c r="C125" s="273" t="s">
        <v>1797</v>
      </c>
      <c r="D125" s="304" t="s">
        <v>115</v>
      </c>
      <c r="E125" s="35" t="s">
        <v>425</v>
      </c>
      <c r="F125" s="49" t="s">
        <v>2416</v>
      </c>
      <c r="G125" s="15" t="s">
        <v>587</v>
      </c>
      <c r="H125" s="15" t="s">
        <v>2118</v>
      </c>
      <c r="I125" s="15" t="s">
        <v>2118</v>
      </c>
      <c r="J125" s="35" t="s">
        <v>658</v>
      </c>
      <c r="K125" s="35"/>
      <c r="L125" s="85"/>
    </row>
    <row r="126" spans="1:12" s="19" customFormat="1" x14ac:dyDescent="0.3">
      <c r="A126" s="272">
        <v>124</v>
      </c>
      <c r="B126" s="273" t="s">
        <v>610</v>
      </c>
      <c r="C126" s="273" t="s">
        <v>1800</v>
      </c>
      <c r="D126" s="304" t="s">
        <v>869</v>
      </c>
      <c r="E126" s="35" t="s">
        <v>2184</v>
      </c>
      <c r="F126" s="49" t="s">
        <v>1239</v>
      </c>
      <c r="G126" s="15" t="s">
        <v>580</v>
      </c>
      <c r="H126" s="15" t="s">
        <v>1107</v>
      </c>
      <c r="I126" s="15" t="s">
        <v>796</v>
      </c>
      <c r="J126" s="35" t="s">
        <v>412</v>
      </c>
      <c r="K126" s="35"/>
      <c r="L126" s="85"/>
    </row>
    <row r="127" spans="1:12" s="19" customFormat="1" x14ac:dyDescent="0.3">
      <c r="A127" s="272">
        <v>125</v>
      </c>
      <c r="B127" s="273" t="s">
        <v>217</v>
      </c>
      <c r="C127" s="273" t="s">
        <v>1798</v>
      </c>
      <c r="D127" s="304" t="s">
        <v>242</v>
      </c>
      <c r="E127" s="35" t="s">
        <v>1484</v>
      </c>
      <c r="F127" s="49" t="s">
        <v>2416</v>
      </c>
      <c r="G127" s="15" t="s">
        <v>473</v>
      </c>
      <c r="H127" s="15" t="s">
        <v>1106</v>
      </c>
      <c r="I127" s="15" t="s">
        <v>1086</v>
      </c>
      <c r="J127" s="35" t="s">
        <v>883</v>
      </c>
      <c r="K127" s="35"/>
      <c r="L127" s="85"/>
    </row>
    <row r="128" spans="1:12" s="19" customFormat="1" x14ac:dyDescent="0.3">
      <c r="A128" s="272">
        <v>126</v>
      </c>
      <c r="B128" s="273" t="s">
        <v>53</v>
      </c>
      <c r="C128" s="273" t="s">
        <v>1799</v>
      </c>
      <c r="D128" s="304" t="s">
        <v>1451</v>
      </c>
      <c r="E128" s="35" t="s">
        <v>367</v>
      </c>
      <c r="F128" s="49" t="s">
        <v>436</v>
      </c>
      <c r="G128" s="15" t="s">
        <v>180</v>
      </c>
      <c r="H128" s="15" t="s">
        <v>2117</v>
      </c>
      <c r="I128" s="15" t="s">
        <v>797</v>
      </c>
      <c r="J128" s="35" t="s">
        <v>2510</v>
      </c>
      <c r="K128" s="35"/>
      <c r="L128" s="85"/>
    </row>
    <row r="129" spans="1:12" s="19" customFormat="1" x14ac:dyDescent="0.3">
      <c r="A129" s="272">
        <v>127</v>
      </c>
      <c r="B129" s="273" t="s">
        <v>450</v>
      </c>
      <c r="C129" s="273" t="s">
        <v>1796</v>
      </c>
      <c r="D129" s="304" t="s">
        <v>91</v>
      </c>
      <c r="E129" s="35" t="s">
        <v>686</v>
      </c>
      <c r="F129" s="49" t="s">
        <v>436</v>
      </c>
      <c r="G129" s="15" t="s">
        <v>2275</v>
      </c>
      <c r="H129" s="15" t="s">
        <v>1105</v>
      </c>
      <c r="I129" s="15" t="s">
        <v>936</v>
      </c>
      <c r="J129" s="35" t="s">
        <v>1220</v>
      </c>
      <c r="K129" s="35" t="s">
        <v>937</v>
      </c>
      <c r="L129" s="85"/>
    </row>
    <row r="130" spans="1:12" s="19" customFormat="1" x14ac:dyDescent="0.3">
      <c r="A130" s="272">
        <v>128</v>
      </c>
      <c r="B130" s="273" t="s">
        <v>604</v>
      </c>
      <c r="C130" s="273" t="s">
        <v>1777</v>
      </c>
      <c r="D130" s="304" t="s">
        <v>845</v>
      </c>
      <c r="E130" s="35" t="s">
        <v>1159</v>
      </c>
      <c r="F130" s="49" t="s">
        <v>460</v>
      </c>
      <c r="G130" s="15" t="s">
        <v>573</v>
      </c>
      <c r="H130" s="15"/>
      <c r="I130" s="15" t="s">
        <v>1765</v>
      </c>
      <c r="J130" s="35" t="s">
        <v>413</v>
      </c>
      <c r="K130" s="35" t="s">
        <v>935</v>
      </c>
      <c r="L130" s="85"/>
    </row>
    <row r="131" spans="1:12" s="19" customFormat="1" x14ac:dyDescent="0.3">
      <c r="A131" s="272">
        <v>129</v>
      </c>
      <c r="B131" s="273" t="s">
        <v>431</v>
      </c>
      <c r="C131" s="273" t="s">
        <v>1770</v>
      </c>
      <c r="D131" s="304" t="s">
        <v>847</v>
      </c>
      <c r="E131" s="35" t="s">
        <v>1158</v>
      </c>
      <c r="F131" s="49" t="s">
        <v>2416</v>
      </c>
      <c r="G131" s="15" t="s">
        <v>2274</v>
      </c>
      <c r="H131" s="15" t="s">
        <v>1104</v>
      </c>
      <c r="I131" s="15" t="s">
        <v>941</v>
      </c>
      <c r="J131" s="35" t="s">
        <v>730</v>
      </c>
      <c r="K131" s="35" t="s">
        <v>2581</v>
      </c>
      <c r="L131" s="85"/>
    </row>
    <row r="132" spans="1:12" s="19" customFormat="1" x14ac:dyDescent="0.3">
      <c r="A132" s="272">
        <v>130</v>
      </c>
      <c r="B132" s="302" t="s">
        <v>605</v>
      </c>
      <c r="C132" s="273" t="s">
        <v>1776</v>
      </c>
      <c r="D132" s="304" t="s">
        <v>1825</v>
      </c>
      <c r="E132" s="35" t="s">
        <v>1495</v>
      </c>
      <c r="F132" s="49" t="s">
        <v>1239</v>
      </c>
      <c r="G132" s="15" t="s">
        <v>530</v>
      </c>
      <c r="H132" s="15" t="s">
        <v>2116</v>
      </c>
      <c r="I132" s="15" t="s">
        <v>818</v>
      </c>
      <c r="J132" s="35" t="s">
        <v>906</v>
      </c>
      <c r="K132" s="35" t="s">
        <v>2468</v>
      </c>
      <c r="L132" s="85"/>
    </row>
    <row r="133" spans="1:12" s="19" customFormat="1" x14ac:dyDescent="0.3">
      <c r="A133" s="272">
        <v>131</v>
      </c>
      <c r="B133" s="273" t="s">
        <v>584</v>
      </c>
      <c r="C133" s="273" t="s">
        <v>1774</v>
      </c>
      <c r="D133" s="304" t="s">
        <v>181</v>
      </c>
      <c r="E133" s="35" t="s">
        <v>1470</v>
      </c>
      <c r="F133" s="49" t="s">
        <v>2372</v>
      </c>
      <c r="G133" s="15" t="s">
        <v>2273</v>
      </c>
      <c r="H133" s="15" t="s">
        <v>1103</v>
      </c>
      <c r="I133" s="15" t="s">
        <v>1362</v>
      </c>
      <c r="J133" s="35" t="s">
        <v>766</v>
      </c>
      <c r="K133" s="35" t="s">
        <v>2583</v>
      </c>
      <c r="L133" s="85"/>
    </row>
    <row r="134" spans="1:12" s="19" customFormat="1" x14ac:dyDescent="0.3">
      <c r="A134" s="272">
        <v>132</v>
      </c>
      <c r="B134" s="302" t="s">
        <v>443</v>
      </c>
      <c r="C134" s="273" t="s">
        <v>1772</v>
      </c>
      <c r="D134" s="304" t="s">
        <v>211</v>
      </c>
      <c r="E134" s="35" t="s">
        <v>626</v>
      </c>
      <c r="F134" s="49" t="s">
        <v>460</v>
      </c>
      <c r="G134" s="15" t="s">
        <v>2271</v>
      </c>
      <c r="H134" s="15" t="s">
        <v>2115</v>
      </c>
      <c r="I134" s="15" t="s">
        <v>829</v>
      </c>
      <c r="J134" s="35" t="s">
        <v>414</v>
      </c>
      <c r="K134" s="164" t="s">
        <v>2461</v>
      </c>
      <c r="L134" s="85"/>
    </row>
    <row r="135" spans="1:12" s="19" customFormat="1" x14ac:dyDescent="0.3">
      <c r="A135" s="272">
        <v>133</v>
      </c>
      <c r="B135" s="302" t="s">
        <v>446</v>
      </c>
      <c r="C135" s="273" t="s">
        <v>1779</v>
      </c>
      <c r="D135" s="304" t="s">
        <v>1631</v>
      </c>
      <c r="E135" s="35" t="s">
        <v>362</v>
      </c>
      <c r="F135" s="49" t="s">
        <v>460</v>
      </c>
      <c r="G135" s="15" t="s">
        <v>485</v>
      </c>
      <c r="H135" s="15" t="s">
        <v>1102</v>
      </c>
      <c r="I135" s="15" t="s">
        <v>1361</v>
      </c>
      <c r="J135" s="35" t="s">
        <v>2644</v>
      </c>
      <c r="K135" s="35" t="s">
        <v>1363</v>
      </c>
      <c r="L135" s="85"/>
    </row>
    <row r="136" spans="1:12" s="19" customFormat="1" x14ac:dyDescent="0.3">
      <c r="A136" s="272">
        <v>134</v>
      </c>
      <c r="B136" s="273" t="s">
        <v>610</v>
      </c>
      <c r="C136" s="273" t="s">
        <v>1775</v>
      </c>
      <c r="D136" s="304" t="s">
        <v>2551</v>
      </c>
      <c r="E136" s="35" t="s">
        <v>1157</v>
      </c>
      <c r="F136" s="49" t="s">
        <v>1239</v>
      </c>
      <c r="G136" s="15" t="s">
        <v>469</v>
      </c>
      <c r="H136" s="15" t="s">
        <v>2113</v>
      </c>
      <c r="I136" s="15" t="s">
        <v>839</v>
      </c>
      <c r="J136" s="35" t="s">
        <v>415</v>
      </c>
      <c r="K136" s="35" t="s">
        <v>2580</v>
      </c>
      <c r="L136" s="85"/>
    </row>
    <row r="137" spans="1:12" s="19" customFormat="1" x14ac:dyDescent="0.3">
      <c r="A137" s="272">
        <v>135</v>
      </c>
      <c r="B137" s="273" t="s">
        <v>596</v>
      </c>
      <c r="C137" s="273" t="s">
        <v>1773</v>
      </c>
      <c r="D137" s="304" t="s">
        <v>1452</v>
      </c>
      <c r="E137" s="35" t="s">
        <v>1478</v>
      </c>
      <c r="F137" s="49" t="s">
        <v>1239</v>
      </c>
      <c r="G137" s="15" t="s">
        <v>2272</v>
      </c>
      <c r="H137" s="15" t="s">
        <v>1101</v>
      </c>
      <c r="I137" s="15" t="s">
        <v>1365</v>
      </c>
      <c r="J137" s="35" t="s">
        <v>1404</v>
      </c>
      <c r="K137" s="35" t="s">
        <v>2454</v>
      </c>
      <c r="L137" s="85"/>
    </row>
    <row r="138" spans="1:12" s="19" customFormat="1" x14ac:dyDescent="0.3">
      <c r="A138" s="272">
        <v>136</v>
      </c>
      <c r="B138" s="302" t="s">
        <v>595</v>
      </c>
      <c r="C138" s="273" t="s">
        <v>1781</v>
      </c>
      <c r="D138" s="304" t="s">
        <v>2453</v>
      </c>
      <c r="E138" s="35" t="s">
        <v>877</v>
      </c>
      <c r="F138" s="49" t="s">
        <v>1239</v>
      </c>
      <c r="G138" s="15" t="s">
        <v>2270</v>
      </c>
      <c r="H138" s="15" t="s">
        <v>1511</v>
      </c>
      <c r="I138" s="15" t="s">
        <v>799</v>
      </c>
      <c r="J138" s="35" t="s">
        <v>2645</v>
      </c>
      <c r="K138" s="35" t="s">
        <v>900</v>
      </c>
      <c r="L138" s="85"/>
    </row>
    <row r="139" spans="1:12" s="19" customFormat="1" x14ac:dyDescent="0.3">
      <c r="A139" s="272">
        <v>137</v>
      </c>
      <c r="B139" s="273" t="s">
        <v>589</v>
      </c>
      <c r="C139" s="273" t="s">
        <v>1771</v>
      </c>
      <c r="D139" s="304" t="s">
        <v>590</v>
      </c>
      <c r="E139" s="35" t="s">
        <v>688</v>
      </c>
      <c r="F139" s="49" t="s">
        <v>433</v>
      </c>
      <c r="G139" s="15" t="s">
        <v>457</v>
      </c>
      <c r="H139" s="15" t="s">
        <v>2114</v>
      </c>
      <c r="I139" s="15" t="s">
        <v>844</v>
      </c>
      <c r="J139" s="35" t="s">
        <v>659</v>
      </c>
      <c r="K139" s="35" t="s">
        <v>2470</v>
      </c>
      <c r="L139" s="85"/>
    </row>
    <row r="140" spans="1:12" s="19" customFormat="1" x14ac:dyDescent="0.3">
      <c r="A140" s="272">
        <v>138</v>
      </c>
      <c r="B140" s="273" t="s">
        <v>598</v>
      </c>
      <c r="C140" s="273" t="s">
        <v>1785</v>
      </c>
      <c r="D140" s="304" t="s">
        <v>761</v>
      </c>
      <c r="E140" s="35" t="s">
        <v>1482</v>
      </c>
      <c r="F140" s="49" t="s">
        <v>433</v>
      </c>
      <c r="G140" s="15" t="s">
        <v>486</v>
      </c>
      <c r="H140" s="15" t="s">
        <v>2112</v>
      </c>
      <c r="I140" s="15" t="s">
        <v>838</v>
      </c>
      <c r="J140" s="35" t="s">
        <v>1403</v>
      </c>
      <c r="K140" s="35" t="s">
        <v>2585</v>
      </c>
      <c r="L140" s="85"/>
    </row>
    <row r="141" spans="1:12" s="19" customFormat="1" x14ac:dyDescent="0.3">
      <c r="A141" s="272">
        <v>139</v>
      </c>
      <c r="B141" s="273" t="s">
        <v>604</v>
      </c>
      <c r="C141" s="273" t="s">
        <v>1784</v>
      </c>
      <c r="D141" s="305" t="s">
        <v>2545</v>
      </c>
      <c r="E141" s="35" t="s">
        <v>1485</v>
      </c>
      <c r="F141" s="49" t="s">
        <v>1239</v>
      </c>
      <c r="G141" s="87" t="s">
        <v>2360</v>
      </c>
      <c r="H141" s="15" t="s">
        <v>2110</v>
      </c>
      <c r="I141" s="15" t="s">
        <v>795</v>
      </c>
      <c r="J141" s="88" t="s">
        <v>349</v>
      </c>
      <c r="K141" s="35" t="s">
        <v>2576</v>
      </c>
      <c r="L141" s="85" t="s">
        <v>296</v>
      </c>
    </row>
    <row r="142" spans="1:12" s="19" customFormat="1" x14ac:dyDescent="0.3">
      <c r="A142" s="272">
        <v>140</v>
      </c>
      <c r="B142" s="273" t="s">
        <v>53</v>
      </c>
      <c r="C142" s="273" t="s">
        <v>2060</v>
      </c>
      <c r="D142" s="304" t="s">
        <v>1614</v>
      </c>
      <c r="E142" s="35" t="s">
        <v>689</v>
      </c>
      <c r="F142" s="49" t="s">
        <v>433</v>
      </c>
      <c r="G142" s="15" t="s">
        <v>441</v>
      </c>
      <c r="H142" s="15" t="s">
        <v>2111</v>
      </c>
      <c r="I142" s="15" t="s">
        <v>841</v>
      </c>
      <c r="J142" s="35" t="s">
        <v>294</v>
      </c>
      <c r="K142" s="35" t="s">
        <v>2460</v>
      </c>
      <c r="L142" s="85"/>
    </row>
    <row r="143" spans="1:12" s="19" customFormat="1" x14ac:dyDescent="0.3">
      <c r="A143" s="272">
        <v>141</v>
      </c>
      <c r="B143" s="302" t="s">
        <v>600</v>
      </c>
      <c r="C143" s="273" t="s">
        <v>1782</v>
      </c>
      <c r="D143" s="304" t="s">
        <v>1227</v>
      </c>
      <c r="E143" s="35" t="s">
        <v>1156</v>
      </c>
      <c r="F143" s="49" t="s">
        <v>460</v>
      </c>
      <c r="G143" s="15" t="s">
        <v>571</v>
      </c>
      <c r="H143" s="15" t="s">
        <v>1100</v>
      </c>
      <c r="I143" s="15" t="s">
        <v>944</v>
      </c>
      <c r="J143" s="35" t="s">
        <v>885</v>
      </c>
      <c r="K143" s="35" t="s">
        <v>2579</v>
      </c>
      <c r="L143" s="85"/>
    </row>
    <row r="144" spans="1:12" s="19" customFormat="1" x14ac:dyDescent="0.3">
      <c r="A144" s="286">
        <v>142</v>
      </c>
      <c r="B144" s="284" t="s">
        <v>53</v>
      </c>
      <c r="C144" s="284" t="s">
        <v>2058</v>
      </c>
      <c r="D144" s="288" t="s">
        <v>2303</v>
      </c>
      <c r="E144" s="35" t="s">
        <v>2705</v>
      </c>
      <c r="F144" s="49" t="s">
        <v>433</v>
      </c>
      <c r="G144" s="15" t="s">
        <v>445</v>
      </c>
      <c r="H144" s="15" t="s">
        <v>2109</v>
      </c>
      <c r="I144" s="15" t="s">
        <v>1751</v>
      </c>
      <c r="J144" s="35" t="s">
        <v>666</v>
      </c>
      <c r="K144" s="35" t="s">
        <v>2472</v>
      </c>
      <c r="L144" s="85"/>
    </row>
    <row r="145" spans="1:12" s="19" customFormat="1" x14ac:dyDescent="0.3">
      <c r="A145" s="286">
        <v>143</v>
      </c>
      <c r="B145" s="301" t="s">
        <v>516</v>
      </c>
      <c r="C145" s="284" t="s">
        <v>2054</v>
      </c>
      <c r="D145" s="288" t="s">
        <v>760</v>
      </c>
      <c r="E145" s="35" t="s">
        <v>2706</v>
      </c>
      <c r="F145" s="49" t="s">
        <v>433</v>
      </c>
      <c r="G145" s="15" t="s">
        <v>542</v>
      </c>
      <c r="H145" s="15" t="s">
        <v>2108</v>
      </c>
      <c r="I145" s="15" t="s">
        <v>1755</v>
      </c>
      <c r="J145" s="35" t="s">
        <v>2646</v>
      </c>
      <c r="K145" s="35" t="s">
        <v>642</v>
      </c>
      <c r="L145" s="85"/>
    </row>
    <row r="146" spans="1:12" s="19" customFormat="1" x14ac:dyDescent="0.3">
      <c r="A146" s="286">
        <v>144</v>
      </c>
      <c r="B146" s="284" t="s">
        <v>232</v>
      </c>
      <c r="C146" s="284" t="s">
        <v>2049</v>
      </c>
      <c r="D146" s="288" t="s">
        <v>813</v>
      </c>
      <c r="E146" s="35" t="s">
        <v>863</v>
      </c>
      <c r="F146" s="49" t="s">
        <v>1239</v>
      </c>
      <c r="G146" s="15" t="s">
        <v>2304</v>
      </c>
      <c r="H146" s="15" t="s">
        <v>2107</v>
      </c>
      <c r="I146" s="15" t="s">
        <v>1753</v>
      </c>
      <c r="J146" s="35" t="s">
        <v>2647</v>
      </c>
      <c r="K146" s="35"/>
      <c r="L146" s="85"/>
    </row>
    <row r="147" spans="1:12" s="19" customFormat="1" x14ac:dyDescent="0.3">
      <c r="A147" s="286">
        <v>145</v>
      </c>
      <c r="B147" s="284" t="s">
        <v>592</v>
      </c>
      <c r="C147" s="284" t="s">
        <v>2059</v>
      </c>
      <c r="D147" s="288" t="s">
        <v>1178</v>
      </c>
      <c r="E147" s="35" t="s">
        <v>624</v>
      </c>
      <c r="F147" s="49" t="s">
        <v>2416</v>
      </c>
      <c r="G147" s="15" t="s">
        <v>555</v>
      </c>
      <c r="H147" s="15" t="s">
        <v>1099</v>
      </c>
      <c r="I147" s="15" t="s">
        <v>1756</v>
      </c>
      <c r="J147" s="35" t="s">
        <v>640</v>
      </c>
      <c r="K147" s="35" t="s">
        <v>378</v>
      </c>
      <c r="L147" s="85"/>
    </row>
    <row r="148" spans="1:12" s="19" customFormat="1" x14ac:dyDescent="0.3">
      <c r="A148" s="286">
        <v>146</v>
      </c>
      <c r="B148" s="301" t="s">
        <v>446</v>
      </c>
      <c r="C148" s="284" t="s">
        <v>2055</v>
      </c>
      <c r="D148" s="288" t="s">
        <v>1225</v>
      </c>
      <c r="E148" s="35" t="s">
        <v>2404</v>
      </c>
      <c r="F148" s="49" t="s">
        <v>1239</v>
      </c>
      <c r="G148" s="15" t="s">
        <v>463</v>
      </c>
      <c r="H148" s="15" t="s">
        <v>1098</v>
      </c>
      <c r="I148" s="15" t="s">
        <v>912</v>
      </c>
      <c r="J148" s="35" t="s">
        <v>660</v>
      </c>
      <c r="K148" s="35" t="s">
        <v>913</v>
      </c>
      <c r="L148" s="85"/>
    </row>
    <row r="149" spans="1:12" s="19" customFormat="1" x14ac:dyDescent="0.3">
      <c r="A149" s="286">
        <v>147</v>
      </c>
      <c r="B149" s="284" t="s">
        <v>592</v>
      </c>
      <c r="C149" s="284" t="s">
        <v>2053</v>
      </c>
      <c r="D149" s="288" t="s">
        <v>810</v>
      </c>
      <c r="E149" s="35" t="s">
        <v>1154</v>
      </c>
      <c r="F149" s="49" t="s">
        <v>436</v>
      </c>
      <c r="G149" s="15" t="s">
        <v>2305</v>
      </c>
      <c r="H149" s="15" t="s">
        <v>918</v>
      </c>
      <c r="I149" s="15" t="s">
        <v>921</v>
      </c>
      <c r="J149" s="35" t="s">
        <v>1400</v>
      </c>
      <c r="K149" s="35" t="s">
        <v>329</v>
      </c>
      <c r="L149" s="85"/>
    </row>
    <row r="150" spans="1:12" s="19" customFormat="1" x14ac:dyDescent="0.3">
      <c r="A150" s="286">
        <v>148</v>
      </c>
      <c r="B150" s="284" t="s">
        <v>53</v>
      </c>
      <c r="C150" s="284" t="s">
        <v>2051</v>
      </c>
      <c r="D150" s="288" t="s">
        <v>1537</v>
      </c>
      <c r="E150" s="35" t="s">
        <v>619</v>
      </c>
      <c r="F150" s="49" t="s">
        <v>2372</v>
      </c>
      <c r="G150" s="15" t="s">
        <v>2299</v>
      </c>
      <c r="H150" s="15" t="s">
        <v>1746</v>
      </c>
      <c r="I150" s="15" t="s">
        <v>1745</v>
      </c>
      <c r="J150" s="35" t="s">
        <v>744</v>
      </c>
      <c r="K150" s="35" t="s">
        <v>2473</v>
      </c>
      <c r="L150" s="85"/>
    </row>
    <row r="151" spans="1:12" s="19" customFormat="1" x14ac:dyDescent="0.3">
      <c r="A151" s="286">
        <v>149</v>
      </c>
      <c r="B151" s="301" t="s">
        <v>599</v>
      </c>
      <c r="C151" s="284" t="s">
        <v>2052</v>
      </c>
      <c r="D151" s="288" t="s">
        <v>930</v>
      </c>
      <c r="E151" s="35" t="s">
        <v>620</v>
      </c>
      <c r="F151" s="49" t="s">
        <v>1239</v>
      </c>
      <c r="G151" s="15" t="s">
        <v>576</v>
      </c>
      <c r="H151" s="15" t="s">
        <v>1763</v>
      </c>
      <c r="I151" s="15" t="s">
        <v>928</v>
      </c>
      <c r="J151" s="35" t="s">
        <v>2511</v>
      </c>
      <c r="K151" s="35" t="s">
        <v>2582</v>
      </c>
      <c r="L151" s="85"/>
    </row>
    <row r="152" spans="1:12" s="19" customFormat="1" x14ac:dyDescent="0.3">
      <c r="A152" s="286">
        <v>150</v>
      </c>
      <c r="B152" s="284" t="s">
        <v>604</v>
      </c>
      <c r="C152" s="284" t="s">
        <v>2047</v>
      </c>
      <c r="D152" s="288" t="s">
        <v>185</v>
      </c>
      <c r="E152" s="35" t="s">
        <v>916</v>
      </c>
      <c r="F152" s="49" t="s">
        <v>1238</v>
      </c>
      <c r="G152" s="15" t="s">
        <v>2365</v>
      </c>
      <c r="H152" s="15" t="s">
        <v>915</v>
      </c>
      <c r="I152" s="58" t="s">
        <v>1744</v>
      </c>
      <c r="J152" s="35" t="s">
        <v>618</v>
      </c>
      <c r="K152" s="35" t="s">
        <v>383</v>
      </c>
      <c r="L152" s="85"/>
    </row>
    <row r="153" spans="1:12" s="19" customFormat="1" x14ac:dyDescent="0.3">
      <c r="A153" s="286">
        <v>151</v>
      </c>
      <c r="B153" s="284" t="s">
        <v>610</v>
      </c>
      <c r="C153" s="284" t="s">
        <v>2046</v>
      </c>
      <c r="D153" s="288" t="s">
        <v>1754</v>
      </c>
      <c r="E153" s="35" t="s">
        <v>696</v>
      </c>
      <c r="F153" s="49" t="s">
        <v>460</v>
      </c>
      <c r="G153" s="15" t="s">
        <v>2363</v>
      </c>
      <c r="H153" s="15" t="s">
        <v>1750</v>
      </c>
      <c r="I153" s="15" t="s">
        <v>1752</v>
      </c>
      <c r="J153" s="37" t="s">
        <v>342</v>
      </c>
      <c r="K153" s="35" t="s">
        <v>2471</v>
      </c>
      <c r="L153" s="85"/>
    </row>
    <row r="154" spans="1:12" s="19" customFormat="1" x14ac:dyDescent="0.3">
      <c r="A154" s="286">
        <v>152</v>
      </c>
      <c r="B154" s="284" t="s">
        <v>599</v>
      </c>
      <c r="C154" s="284" t="s">
        <v>2050</v>
      </c>
      <c r="D154" s="288" t="s">
        <v>1743</v>
      </c>
      <c r="E154" s="35" t="s">
        <v>427</v>
      </c>
      <c r="F154" s="49" t="s">
        <v>1239</v>
      </c>
      <c r="G154" s="15" t="s">
        <v>564</v>
      </c>
      <c r="H154" s="15" t="s">
        <v>914</v>
      </c>
      <c r="I154" s="15" t="s">
        <v>917</v>
      </c>
      <c r="J154" s="35" t="s">
        <v>887</v>
      </c>
      <c r="K154" s="35" t="s">
        <v>1742</v>
      </c>
      <c r="L154" s="85"/>
    </row>
    <row r="155" spans="1:12" s="19" customFormat="1" x14ac:dyDescent="0.3">
      <c r="A155" s="286">
        <v>153</v>
      </c>
      <c r="B155" s="284" t="s">
        <v>446</v>
      </c>
      <c r="C155" s="284" t="s">
        <v>2048</v>
      </c>
      <c r="D155" s="288" t="s">
        <v>1758</v>
      </c>
      <c r="E155" s="35" t="s">
        <v>200</v>
      </c>
      <c r="F155" s="49" t="s">
        <v>2416</v>
      </c>
      <c r="G155" s="15" t="s">
        <v>474</v>
      </c>
      <c r="H155" s="15" t="s">
        <v>1757</v>
      </c>
      <c r="I155" s="15" t="s">
        <v>922</v>
      </c>
      <c r="J155" s="35" t="s">
        <v>723</v>
      </c>
      <c r="K155" s="35" t="s">
        <v>2469</v>
      </c>
      <c r="L155" s="85"/>
    </row>
    <row r="156" spans="1:12" s="19" customFormat="1" x14ac:dyDescent="0.3">
      <c r="A156" s="286">
        <v>154</v>
      </c>
      <c r="B156" s="284" t="s">
        <v>610</v>
      </c>
      <c r="C156" s="284" t="s">
        <v>2045</v>
      </c>
      <c r="D156" s="288" t="s">
        <v>240</v>
      </c>
      <c r="E156" s="35" t="s">
        <v>924</v>
      </c>
      <c r="F156" s="49" t="s">
        <v>2416</v>
      </c>
      <c r="G156" s="15" t="s">
        <v>2361</v>
      </c>
      <c r="H156" s="15" t="s">
        <v>1759</v>
      </c>
      <c r="I156" s="15" t="s">
        <v>919</v>
      </c>
      <c r="J156" s="35" t="s">
        <v>661</v>
      </c>
      <c r="K156" s="35" t="s">
        <v>923</v>
      </c>
      <c r="L156" s="85"/>
    </row>
    <row r="157" spans="1:12" s="19" customFormat="1" x14ac:dyDescent="0.3">
      <c r="A157" s="286">
        <v>155</v>
      </c>
      <c r="B157" s="284" t="s">
        <v>605</v>
      </c>
      <c r="C157" s="284" t="s">
        <v>2040</v>
      </c>
      <c r="D157" s="288" t="s">
        <v>925</v>
      </c>
      <c r="E157" s="35" t="s">
        <v>926</v>
      </c>
      <c r="F157" s="49" t="s">
        <v>2416</v>
      </c>
      <c r="G157" s="15" t="s">
        <v>531</v>
      </c>
      <c r="H157" s="15" t="s">
        <v>1761</v>
      </c>
      <c r="I157" s="15" t="s">
        <v>1760</v>
      </c>
      <c r="J157" s="35" t="s">
        <v>2648</v>
      </c>
      <c r="K157" s="35" t="s">
        <v>2467</v>
      </c>
      <c r="L157" s="85"/>
    </row>
    <row r="158" spans="1:12" s="19" customFormat="1" x14ac:dyDescent="0.3">
      <c r="A158" s="286">
        <v>156</v>
      </c>
      <c r="B158" s="284" t="s">
        <v>584</v>
      </c>
      <c r="C158" s="284" t="s">
        <v>2041</v>
      </c>
      <c r="D158" s="288" t="s">
        <v>1749</v>
      </c>
      <c r="E158" s="35" t="s">
        <v>192</v>
      </c>
      <c r="F158" s="49" t="s">
        <v>2416</v>
      </c>
      <c r="G158" s="15" t="s">
        <v>2364</v>
      </c>
      <c r="H158" s="15" t="s">
        <v>1747</v>
      </c>
      <c r="I158" s="15" t="s">
        <v>1747</v>
      </c>
      <c r="J158" s="35" t="s">
        <v>1392</v>
      </c>
      <c r="K158" s="35" t="s">
        <v>2552</v>
      </c>
      <c r="L158" s="85"/>
    </row>
    <row r="159" spans="1:12" s="19" customFormat="1" x14ac:dyDescent="0.3">
      <c r="A159" s="286">
        <v>157</v>
      </c>
      <c r="B159" s="284" t="s">
        <v>592</v>
      </c>
      <c r="C159" s="284" t="s">
        <v>2044</v>
      </c>
      <c r="D159" s="288" t="s">
        <v>978</v>
      </c>
      <c r="E159" s="35" t="s">
        <v>927</v>
      </c>
      <c r="F159" s="49" t="s">
        <v>2416</v>
      </c>
      <c r="G159" s="15" t="s">
        <v>551</v>
      </c>
      <c r="H159" s="15" t="s">
        <v>1764</v>
      </c>
      <c r="I159" s="15" t="s">
        <v>1762</v>
      </c>
      <c r="J159" s="35" t="s">
        <v>2512</v>
      </c>
      <c r="K159" s="35" t="s">
        <v>929</v>
      </c>
      <c r="L159" s="85"/>
    </row>
    <row r="160" spans="1:12" s="19" customFormat="1" x14ac:dyDescent="0.3">
      <c r="A160" s="286">
        <v>158</v>
      </c>
      <c r="B160" s="284" t="s">
        <v>601</v>
      </c>
      <c r="C160" s="284" t="s">
        <v>1896</v>
      </c>
      <c r="D160" s="288" t="s">
        <v>1895</v>
      </c>
      <c r="E160" s="35" t="s">
        <v>2553</v>
      </c>
      <c r="F160" s="49" t="s">
        <v>1239</v>
      </c>
      <c r="G160" s="16" t="s">
        <v>2351</v>
      </c>
      <c r="H160" s="15" t="s">
        <v>976</v>
      </c>
      <c r="I160" s="15" t="s">
        <v>985</v>
      </c>
      <c r="J160" s="37" t="s">
        <v>2735</v>
      </c>
      <c r="K160" s="164"/>
      <c r="L160" s="85"/>
    </row>
    <row r="161" spans="1:12" s="19" customFormat="1" x14ac:dyDescent="0.3">
      <c r="A161" s="286">
        <v>159</v>
      </c>
      <c r="B161" s="284" t="s">
        <v>443</v>
      </c>
      <c r="C161" s="284" t="s">
        <v>1634</v>
      </c>
      <c r="D161" s="288" t="s">
        <v>731</v>
      </c>
      <c r="E161" s="35" t="s">
        <v>350</v>
      </c>
      <c r="F161" s="49" t="s">
        <v>1239</v>
      </c>
      <c r="G161" s="15" t="s">
        <v>2336</v>
      </c>
      <c r="H161" s="15" t="s">
        <v>1894</v>
      </c>
      <c r="I161" s="15" t="s">
        <v>979</v>
      </c>
      <c r="J161" s="35" t="s">
        <v>2513</v>
      </c>
      <c r="K161" s="37" t="s">
        <v>2554</v>
      </c>
      <c r="L161" s="85"/>
    </row>
    <row r="162" spans="1:12" s="19" customFormat="1" x14ac:dyDescent="0.3">
      <c r="A162" s="286">
        <v>160</v>
      </c>
      <c r="B162" s="284" t="s">
        <v>597</v>
      </c>
      <c r="C162" s="284" t="s">
        <v>1893</v>
      </c>
      <c r="D162" s="288" t="s">
        <v>2627</v>
      </c>
      <c r="E162" s="35" t="s">
        <v>981</v>
      </c>
      <c r="F162" s="49" t="s">
        <v>2416</v>
      </c>
      <c r="G162" s="15" t="s">
        <v>2338</v>
      </c>
      <c r="H162" s="15" t="s">
        <v>1892</v>
      </c>
      <c r="I162" s="15" t="s">
        <v>1891</v>
      </c>
      <c r="J162" s="35" t="s">
        <v>416</v>
      </c>
      <c r="K162" s="37" t="s">
        <v>982</v>
      </c>
      <c r="L162" s="85"/>
    </row>
    <row r="163" spans="1:12" s="19" customFormat="1" x14ac:dyDescent="0.3">
      <c r="A163" s="286">
        <v>161</v>
      </c>
      <c r="B163" s="284" t="s">
        <v>602</v>
      </c>
      <c r="C163" s="284" t="s">
        <v>1890</v>
      </c>
      <c r="D163" s="288" t="s">
        <v>132</v>
      </c>
      <c r="E163" s="35" t="s">
        <v>109</v>
      </c>
      <c r="F163" s="49" t="s">
        <v>433</v>
      </c>
      <c r="G163" s="15" t="s">
        <v>606</v>
      </c>
      <c r="H163" s="15" t="s">
        <v>1036</v>
      </c>
      <c r="I163" s="15" t="s">
        <v>980</v>
      </c>
      <c r="J163" s="35" t="s">
        <v>2518</v>
      </c>
      <c r="K163" s="35"/>
      <c r="L163" s="85"/>
    </row>
    <row r="164" spans="1:12" s="19" customFormat="1" x14ac:dyDescent="0.3">
      <c r="A164" s="286">
        <v>162</v>
      </c>
      <c r="B164" s="284" t="s">
        <v>217</v>
      </c>
      <c r="C164" s="284" t="s">
        <v>1889</v>
      </c>
      <c r="D164" s="288" t="s">
        <v>1630</v>
      </c>
      <c r="E164" s="35" t="s">
        <v>984</v>
      </c>
      <c r="F164" s="49" t="s">
        <v>2416</v>
      </c>
      <c r="G164" s="15" t="s">
        <v>468</v>
      </c>
      <c r="H164" s="15" t="s">
        <v>986</v>
      </c>
      <c r="I164" s="15" t="s">
        <v>986</v>
      </c>
      <c r="J164" s="35" t="s">
        <v>2651</v>
      </c>
      <c r="K164" s="37" t="s">
        <v>983</v>
      </c>
      <c r="L164" s="85"/>
    </row>
    <row r="165" spans="1:12" s="19" customFormat="1" x14ac:dyDescent="0.3">
      <c r="A165" s="286">
        <v>163</v>
      </c>
      <c r="B165" s="284" t="s">
        <v>431</v>
      </c>
      <c r="C165" s="284" t="s">
        <v>1888</v>
      </c>
      <c r="D165" s="288" t="s">
        <v>193</v>
      </c>
      <c r="E165" s="35" t="s">
        <v>2555</v>
      </c>
      <c r="F165" s="49" t="s">
        <v>2416</v>
      </c>
      <c r="G165" s="15" t="s">
        <v>517</v>
      </c>
      <c r="H165" s="15" t="s">
        <v>1887</v>
      </c>
      <c r="I165" s="15" t="s">
        <v>988</v>
      </c>
      <c r="J165" s="35" t="s">
        <v>2514</v>
      </c>
      <c r="K165" s="37" t="s">
        <v>2628</v>
      </c>
      <c r="L165" s="85"/>
    </row>
    <row r="166" spans="1:12" s="19" customFormat="1" x14ac:dyDescent="0.3">
      <c r="A166" s="286">
        <v>164</v>
      </c>
      <c r="B166" s="284" t="s">
        <v>443</v>
      </c>
      <c r="C166" s="284" t="s">
        <v>1886</v>
      </c>
      <c r="D166" s="288" t="s">
        <v>139</v>
      </c>
      <c r="E166" s="35" t="s">
        <v>1244</v>
      </c>
      <c r="F166" s="49" t="s">
        <v>2372</v>
      </c>
      <c r="G166" s="15" t="s">
        <v>506</v>
      </c>
      <c r="H166" s="15" t="s">
        <v>1885</v>
      </c>
      <c r="I166" s="15" t="s">
        <v>1884</v>
      </c>
      <c r="J166" s="35" t="s">
        <v>2515</v>
      </c>
      <c r="K166" s="37" t="s">
        <v>351</v>
      </c>
      <c r="L166" s="85"/>
    </row>
    <row r="167" spans="1:12" s="19" customFormat="1" x14ac:dyDescent="0.3">
      <c r="A167" s="286">
        <v>165</v>
      </c>
      <c r="B167" s="284" t="s">
        <v>599</v>
      </c>
      <c r="C167" s="284" t="s">
        <v>1883</v>
      </c>
      <c r="D167" s="288" t="s">
        <v>1882</v>
      </c>
      <c r="E167" s="35" t="s">
        <v>1881</v>
      </c>
      <c r="F167" s="49" t="s">
        <v>460</v>
      </c>
      <c r="G167" s="16" t="s">
        <v>570</v>
      </c>
      <c r="H167" s="15" t="s">
        <v>1880</v>
      </c>
      <c r="I167" s="15" t="s">
        <v>1879</v>
      </c>
      <c r="J167" s="37" t="s">
        <v>725</v>
      </c>
      <c r="K167" s="35" t="s">
        <v>2629</v>
      </c>
      <c r="L167" s="85"/>
    </row>
    <row r="168" spans="1:12" s="19" customFormat="1" x14ac:dyDescent="0.3">
      <c r="A168" s="286">
        <v>166</v>
      </c>
      <c r="B168" s="284" t="s">
        <v>592</v>
      </c>
      <c r="C168" s="284" t="s">
        <v>1878</v>
      </c>
      <c r="D168" s="288" t="s">
        <v>989</v>
      </c>
      <c r="E168" s="35" t="s">
        <v>2556</v>
      </c>
      <c r="F168" s="49" t="s">
        <v>2416</v>
      </c>
      <c r="G168" s="15" t="s">
        <v>2337</v>
      </c>
      <c r="H168" s="15" t="s">
        <v>1877</v>
      </c>
      <c r="I168" s="15" t="s">
        <v>1877</v>
      </c>
      <c r="J168" s="35" t="s">
        <v>2649</v>
      </c>
      <c r="K168" s="35" t="s">
        <v>2557</v>
      </c>
      <c r="L168" s="85"/>
    </row>
    <row r="169" spans="1:12" s="19" customFormat="1" x14ac:dyDescent="0.3">
      <c r="A169" s="286">
        <v>167</v>
      </c>
      <c r="B169" s="284" t="s">
        <v>600</v>
      </c>
      <c r="C169" s="284" t="s">
        <v>1876</v>
      </c>
      <c r="D169" s="288" t="s">
        <v>1353</v>
      </c>
      <c r="E169" s="35" t="s">
        <v>2630</v>
      </c>
      <c r="F169" s="49" t="s">
        <v>2416</v>
      </c>
      <c r="G169" s="15" t="s">
        <v>2340</v>
      </c>
      <c r="H169" s="15" t="s">
        <v>1875</v>
      </c>
      <c r="I169" s="15" t="s">
        <v>1874</v>
      </c>
      <c r="J169" s="35" t="s">
        <v>417</v>
      </c>
      <c r="K169" s="35" t="s">
        <v>990</v>
      </c>
      <c r="L169" s="85"/>
    </row>
    <row r="170" spans="1:12" s="19" customFormat="1" x14ac:dyDescent="0.3">
      <c r="A170" s="274">
        <v>168</v>
      </c>
      <c r="B170" s="275" t="s">
        <v>597</v>
      </c>
      <c r="C170" s="275" t="s">
        <v>1873</v>
      </c>
      <c r="D170" s="296" t="s">
        <v>1872</v>
      </c>
      <c r="E170" s="35" t="s">
        <v>2558</v>
      </c>
      <c r="F170" s="49" t="s">
        <v>2372</v>
      </c>
      <c r="G170" s="15" t="s">
        <v>572</v>
      </c>
      <c r="H170" s="15" t="s">
        <v>1536</v>
      </c>
      <c r="I170" s="15"/>
      <c r="J170" s="35" t="s">
        <v>1390</v>
      </c>
      <c r="K170" s="164"/>
      <c r="L170" s="85"/>
    </row>
    <row r="171" spans="1:12" s="19" customFormat="1" x14ac:dyDescent="0.3">
      <c r="A171" s="274">
        <v>169</v>
      </c>
      <c r="B171" s="275" t="s">
        <v>217</v>
      </c>
      <c r="C171" s="275" t="s">
        <v>1871</v>
      </c>
      <c r="D171" s="296" t="s">
        <v>1245</v>
      </c>
      <c r="E171" s="35" t="s">
        <v>1870</v>
      </c>
      <c r="F171" s="49" t="s">
        <v>2416</v>
      </c>
      <c r="G171" s="15" t="s">
        <v>2335</v>
      </c>
      <c r="H171" s="15" t="s">
        <v>1869</v>
      </c>
      <c r="I171" s="15" t="s">
        <v>1868</v>
      </c>
      <c r="J171" s="35" t="s">
        <v>662</v>
      </c>
      <c r="K171" s="164"/>
      <c r="L171" s="85"/>
    </row>
    <row r="172" spans="1:12" s="19" customFormat="1" x14ac:dyDescent="0.3">
      <c r="A172" s="274">
        <v>170</v>
      </c>
      <c r="B172" s="275" t="s">
        <v>231</v>
      </c>
      <c r="C172" s="275" t="s">
        <v>1867</v>
      </c>
      <c r="D172" s="296" t="s">
        <v>987</v>
      </c>
      <c r="E172" s="35" t="s">
        <v>1246</v>
      </c>
      <c r="F172" s="49" t="s">
        <v>2416</v>
      </c>
      <c r="G172" s="15" t="s">
        <v>541</v>
      </c>
      <c r="H172" s="15" t="s">
        <v>1866</v>
      </c>
      <c r="I172" s="15" t="s">
        <v>1865</v>
      </c>
      <c r="J172" s="37" t="s">
        <v>726</v>
      </c>
      <c r="K172" s="164"/>
      <c r="L172" s="85"/>
    </row>
    <row r="173" spans="1:12" s="19" customFormat="1" x14ac:dyDescent="0.3">
      <c r="A173" s="274">
        <v>171</v>
      </c>
      <c r="B173" s="275" t="s">
        <v>431</v>
      </c>
      <c r="C173" s="275" t="s">
        <v>1864</v>
      </c>
      <c r="D173" s="296" t="s">
        <v>111</v>
      </c>
      <c r="E173" s="35" t="s">
        <v>1863</v>
      </c>
      <c r="F173" s="49" t="s">
        <v>460</v>
      </c>
      <c r="G173" s="15" t="s">
        <v>500</v>
      </c>
      <c r="H173" s="15" t="s">
        <v>992</v>
      </c>
      <c r="I173" s="15" t="s">
        <v>1862</v>
      </c>
      <c r="J173" s="35" t="s">
        <v>2652</v>
      </c>
      <c r="K173" s="164"/>
      <c r="L173" s="85"/>
    </row>
    <row r="174" spans="1:12" s="19" customFormat="1" x14ac:dyDescent="0.3">
      <c r="A174" s="274">
        <v>172</v>
      </c>
      <c r="B174" s="275" t="s">
        <v>596</v>
      </c>
      <c r="C174" s="275" t="s">
        <v>1861</v>
      </c>
      <c r="D174" s="296" t="s">
        <v>1632</v>
      </c>
      <c r="E174" s="35" t="s">
        <v>2559</v>
      </c>
      <c r="F174" s="49" t="s">
        <v>2416</v>
      </c>
      <c r="G174" s="15" t="s">
        <v>553</v>
      </c>
      <c r="H174" s="15" t="s">
        <v>908</v>
      </c>
      <c r="I174" s="15"/>
      <c r="J174" s="35" t="s">
        <v>418</v>
      </c>
      <c r="K174" s="35"/>
      <c r="L174" s="85"/>
    </row>
    <row r="175" spans="1:12" s="19" customFormat="1" x14ac:dyDescent="0.3">
      <c r="A175" s="274">
        <v>173</v>
      </c>
      <c r="B175" s="275" t="s">
        <v>217</v>
      </c>
      <c r="C175" s="275" t="s">
        <v>1860</v>
      </c>
      <c r="D175" s="296" t="s">
        <v>1628</v>
      </c>
      <c r="E175" s="35" t="s">
        <v>1247</v>
      </c>
      <c r="F175" s="49" t="s">
        <v>436</v>
      </c>
      <c r="G175" s="15" t="s">
        <v>471</v>
      </c>
      <c r="H175" s="15" t="s">
        <v>993</v>
      </c>
      <c r="I175" s="15" t="s">
        <v>991</v>
      </c>
      <c r="J175" s="35" t="s">
        <v>419</v>
      </c>
      <c r="K175" s="35"/>
      <c r="L175" s="85"/>
    </row>
    <row r="176" spans="1:12" s="19" customFormat="1" x14ac:dyDescent="0.3">
      <c r="A176" s="274">
        <v>174</v>
      </c>
      <c r="B176" s="275" t="s">
        <v>217</v>
      </c>
      <c r="C176" s="275" t="s">
        <v>1859</v>
      </c>
      <c r="D176" s="296" t="s">
        <v>1841</v>
      </c>
      <c r="E176" s="35" t="s">
        <v>2560</v>
      </c>
      <c r="F176" s="49" t="s">
        <v>1239</v>
      </c>
      <c r="G176" s="15" t="s">
        <v>2344</v>
      </c>
      <c r="H176" s="15" t="s">
        <v>995</v>
      </c>
      <c r="I176" s="15" t="s">
        <v>1858</v>
      </c>
      <c r="J176" s="35" t="s">
        <v>2516</v>
      </c>
      <c r="K176" s="35"/>
      <c r="L176" s="85"/>
    </row>
    <row r="177" spans="1:12" s="19" customFormat="1" x14ac:dyDescent="0.3">
      <c r="A177" s="274">
        <v>175</v>
      </c>
      <c r="B177" s="275" t="s">
        <v>450</v>
      </c>
      <c r="C177" s="275" t="s">
        <v>1857</v>
      </c>
      <c r="D177" s="296" t="s">
        <v>1856</v>
      </c>
      <c r="E177" s="58" t="s">
        <v>2561</v>
      </c>
      <c r="F177" s="49" t="s">
        <v>2416</v>
      </c>
      <c r="G177" s="15" t="s">
        <v>2339</v>
      </c>
      <c r="H177" s="15" t="s">
        <v>1855</v>
      </c>
      <c r="I177" s="15"/>
      <c r="J177" s="35" t="s">
        <v>2455</v>
      </c>
      <c r="K177" s="35"/>
      <c r="L177" s="85"/>
    </row>
    <row r="178" spans="1:12" s="19" customFormat="1" x14ac:dyDescent="0.3">
      <c r="A178" s="274">
        <v>176</v>
      </c>
      <c r="B178" s="275" t="s">
        <v>592</v>
      </c>
      <c r="C178" s="275" t="s">
        <v>1854</v>
      </c>
      <c r="D178" s="296" t="s">
        <v>1853</v>
      </c>
      <c r="E178" s="58" t="s">
        <v>1852</v>
      </c>
      <c r="F178" s="49" t="s">
        <v>460</v>
      </c>
      <c r="G178" s="15" t="s">
        <v>2342</v>
      </c>
      <c r="H178" s="15" t="s">
        <v>1851</v>
      </c>
      <c r="I178" s="15" t="s">
        <v>1851</v>
      </c>
      <c r="J178" s="35" t="s">
        <v>2738</v>
      </c>
      <c r="K178" s="35"/>
      <c r="L178" s="85"/>
    </row>
    <row r="179" spans="1:12" s="19" customFormat="1" x14ac:dyDescent="0.3">
      <c r="A179" s="274">
        <v>177</v>
      </c>
      <c r="B179" s="275" t="s">
        <v>431</v>
      </c>
      <c r="C179" s="275" t="s">
        <v>1850</v>
      </c>
      <c r="D179" s="296" t="s">
        <v>994</v>
      </c>
      <c r="E179" s="58" t="s">
        <v>826</v>
      </c>
      <c r="F179" s="49" t="s">
        <v>2416</v>
      </c>
      <c r="G179" s="15" t="s">
        <v>2347</v>
      </c>
      <c r="H179" s="15" t="s">
        <v>997</v>
      </c>
      <c r="I179" s="15" t="s">
        <v>996</v>
      </c>
      <c r="J179" s="35" t="s">
        <v>2653</v>
      </c>
      <c r="K179" s="164"/>
      <c r="L179" s="85"/>
    </row>
    <row r="180" spans="1:12" s="19" customFormat="1" x14ac:dyDescent="0.3">
      <c r="A180" s="274">
        <v>178</v>
      </c>
      <c r="B180" s="275" t="s">
        <v>595</v>
      </c>
      <c r="C180" s="275" t="s">
        <v>1849</v>
      </c>
      <c r="D180" s="296" t="s">
        <v>2474</v>
      </c>
      <c r="E180" s="58" t="s">
        <v>999</v>
      </c>
      <c r="F180" s="49" t="s">
        <v>1239</v>
      </c>
      <c r="G180" s="16" t="s">
        <v>603</v>
      </c>
      <c r="H180" s="15" t="s">
        <v>947</v>
      </c>
      <c r="I180" s="15" t="s">
        <v>1897</v>
      </c>
      <c r="J180" s="35" t="s">
        <v>767</v>
      </c>
      <c r="K180" s="35"/>
      <c r="L180" s="85"/>
    </row>
    <row r="181" spans="1:12" s="19" customFormat="1" x14ac:dyDescent="0.3">
      <c r="A181" s="274">
        <v>179</v>
      </c>
      <c r="B181" s="275" t="s">
        <v>443</v>
      </c>
      <c r="C181" s="275" t="s">
        <v>2042</v>
      </c>
      <c r="D181" s="296" t="s">
        <v>911</v>
      </c>
      <c r="E181" s="58" t="s">
        <v>192</v>
      </c>
      <c r="F181" s="49" t="s">
        <v>2416</v>
      </c>
      <c r="G181" s="15" t="s">
        <v>508</v>
      </c>
      <c r="H181" s="15" t="s">
        <v>1848</v>
      </c>
      <c r="I181" s="15" t="s">
        <v>1847</v>
      </c>
      <c r="J181" s="35" t="s">
        <v>1405</v>
      </c>
      <c r="K181" s="35"/>
      <c r="L181" s="85"/>
    </row>
    <row r="182" spans="1:12" s="19" customFormat="1" x14ac:dyDescent="0.3">
      <c r="A182" s="274">
        <v>180</v>
      </c>
      <c r="B182" s="275" t="s">
        <v>610</v>
      </c>
      <c r="C182" s="275" t="s">
        <v>2035</v>
      </c>
      <c r="D182" s="296" t="s">
        <v>1243</v>
      </c>
      <c r="E182" s="58" t="s">
        <v>1846</v>
      </c>
      <c r="F182" s="49" t="s">
        <v>460</v>
      </c>
      <c r="G182" s="15" t="s">
        <v>2343</v>
      </c>
      <c r="H182" s="15" t="s">
        <v>998</v>
      </c>
      <c r="I182" s="15" t="s">
        <v>1845</v>
      </c>
      <c r="J182" s="35" t="s">
        <v>352</v>
      </c>
      <c r="K182" s="35" t="s">
        <v>2562</v>
      </c>
      <c r="L182" s="85"/>
    </row>
    <row r="183" spans="1:12" s="19" customFormat="1" x14ac:dyDescent="0.3">
      <c r="A183" s="274">
        <v>181</v>
      </c>
      <c r="B183" s="275" t="s">
        <v>431</v>
      </c>
      <c r="C183" s="275" t="s">
        <v>2038</v>
      </c>
      <c r="D183" s="296" t="s">
        <v>1741</v>
      </c>
      <c r="E183" s="58" t="s">
        <v>1248</v>
      </c>
      <c r="F183" s="49" t="s">
        <v>1239</v>
      </c>
      <c r="G183" s="15" t="s">
        <v>513</v>
      </c>
      <c r="H183" s="15" t="s">
        <v>1844</v>
      </c>
      <c r="I183" s="15" t="s">
        <v>1843</v>
      </c>
      <c r="J183" s="35" t="s">
        <v>2517</v>
      </c>
      <c r="K183" s="35" t="s">
        <v>2563</v>
      </c>
      <c r="L183" s="85"/>
    </row>
    <row r="184" spans="1:12" s="19" customFormat="1" x14ac:dyDescent="0.3">
      <c r="A184" s="274">
        <v>182</v>
      </c>
      <c r="B184" s="275" t="s">
        <v>584</v>
      </c>
      <c r="C184" s="275" t="s">
        <v>2043</v>
      </c>
      <c r="D184" s="296" t="s">
        <v>194</v>
      </c>
      <c r="E184" s="58" t="s">
        <v>2564</v>
      </c>
      <c r="F184" s="49" t="s">
        <v>433</v>
      </c>
      <c r="G184" s="15" t="s">
        <v>2341</v>
      </c>
      <c r="H184" s="15" t="s">
        <v>1842</v>
      </c>
      <c r="I184" s="15" t="s">
        <v>1644</v>
      </c>
      <c r="J184" s="35" t="s">
        <v>420</v>
      </c>
      <c r="K184" s="35" t="s">
        <v>2565</v>
      </c>
      <c r="L184" s="85"/>
    </row>
    <row r="185" spans="1:12" s="19" customFormat="1" x14ac:dyDescent="0.3">
      <c r="A185" s="274">
        <v>183</v>
      </c>
      <c r="B185" s="275" t="s">
        <v>217</v>
      </c>
      <c r="C185" s="275" t="s">
        <v>2039</v>
      </c>
      <c r="D185" s="296" t="s">
        <v>1621</v>
      </c>
      <c r="E185" s="58" t="s">
        <v>643</v>
      </c>
      <c r="F185" s="49" t="s">
        <v>2372</v>
      </c>
      <c r="G185" s="15" t="s">
        <v>467</v>
      </c>
      <c r="H185" s="15" t="s">
        <v>1643</v>
      </c>
      <c r="I185" s="15"/>
      <c r="J185" s="35" t="s">
        <v>2650</v>
      </c>
      <c r="K185" s="35" t="s">
        <v>1001</v>
      </c>
      <c r="L185" s="85"/>
    </row>
    <row r="186" spans="1:12" s="19" customFormat="1" x14ac:dyDescent="0.3">
      <c r="A186" s="274">
        <v>184</v>
      </c>
      <c r="B186" s="275" t="s">
        <v>602</v>
      </c>
      <c r="C186" s="275" t="s">
        <v>2037</v>
      </c>
      <c r="D186" s="296" t="s">
        <v>909</v>
      </c>
      <c r="E186" s="58" t="s">
        <v>1642</v>
      </c>
      <c r="F186" s="49" t="s">
        <v>1239</v>
      </c>
      <c r="G186" s="15" t="s">
        <v>107</v>
      </c>
      <c r="H186" s="15" t="s">
        <v>1641</v>
      </c>
      <c r="I186" s="15" t="s">
        <v>1640</v>
      </c>
      <c r="J186" s="35" t="s">
        <v>421</v>
      </c>
      <c r="K186" s="35" t="s">
        <v>2566</v>
      </c>
      <c r="L186" s="85"/>
    </row>
    <row r="187" spans="1:12" s="19" customFormat="1" x14ac:dyDescent="0.3">
      <c r="A187" s="274">
        <v>185</v>
      </c>
      <c r="B187" s="275" t="s">
        <v>217</v>
      </c>
      <c r="C187" s="275" t="s">
        <v>1956</v>
      </c>
      <c r="D187" s="296" t="s">
        <v>1639</v>
      </c>
      <c r="E187" s="58" t="s">
        <v>353</v>
      </c>
      <c r="F187" s="15" t="s">
        <v>433</v>
      </c>
      <c r="G187" s="15" t="s">
        <v>236</v>
      </c>
      <c r="H187" s="15" t="s">
        <v>1002</v>
      </c>
      <c r="I187" s="15" t="s">
        <v>1000</v>
      </c>
      <c r="J187" s="35" t="s">
        <v>641</v>
      </c>
      <c r="K187" s="175" t="s">
        <v>1003</v>
      </c>
      <c r="L187" s="85"/>
    </row>
    <row r="188" spans="1:12" s="19" customFormat="1" x14ac:dyDescent="0.3">
      <c r="A188" s="274">
        <v>186</v>
      </c>
      <c r="B188" s="275" t="s">
        <v>604</v>
      </c>
      <c r="C188" s="275" t="s">
        <v>1955</v>
      </c>
      <c r="D188" s="296" t="s">
        <v>1638</v>
      </c>
      <c r="E188" s="58" t="s">
        <v>1249</v>
      </c>
      <c r="F188" s="15" t="s">
        <v>433</v>
      </c>
      <c r="G188" s="15" t="s">
        <v>2348</v>
      </c>
      <c r="H188" s="15" t="s">
        <v>1004</v>
      </c>
      <c r="I188" s="15" t="s">
        <v>1006</v>
      </c>
      <c r="J188" s="35" t="s">
        <v>2737</v>
      </c>
      <c r="K188" s="175" t="s">
        <v>2632</v>
      </c>
      <c r="L188" s="85"/>
    </row>
    <row r="189" spans="1:12" s="19" customFormat="1" x14ac:dyDescent="0.3">
      <c r="A189" s="274">
        <v>187</v>
      </c>
      <c r="B189" s="275" t="s">
        <v>446</v>
      </c>
      <c r="C189" s="275" t="s">
        <v>1954</v>
      </c>
      <c r="D189" s="296" t="s">
        <v>1250</v>
      </c>
      <c r="E189" s="58" t="s">
        <v>764</v>
      </c>
      <c r="F189" s="15" t="s">
        <v>460</v>
      </c>
      <c r="G189" s="15" t="s">
        <v>478</v>
      </c>
      <c r="H189" s="15" t="s">
        <v>1502</v>
      </c>
      <c r="I189" s="15" t="s">
        <v>1503</v>
      </c>
      <c r="J189" s="35" t="s">
        <v>727</v>
      </c>
      <c r="K189" s="166"/>
      <c r="L189" s="85"/>
    </row>
    <row r="190" spans="1:12" s="19" customFormat="1" x14ac:dyDescent="0.3">
      <c r="A190" s="274">
        <v>188</v>
      </c>
      <c r="B190" s="275" t="s">
        <v>597</v>
      </c>
      <c r="C190" s="275" t="s">
        <v>1953</v>
      </c>
      <c r="D190" s="296" t="s">
        <v>773</v>
      </c>
      <c r="E190" s="58" t="s">
        <v>765</v>
      </c>
      <c r="F190" s="15" t="s">
        <v>433</v>
      </c>
      <c r="G190" s="31" t="s">
        <v>568</v>
      </c>
      <c r="H190" s="15" t="s">
        <v>1504</v>
      </c>
      <c r="I190" s="15"/>
      <c r="J190" s="35" t="s">
        <v>889</v>
      </c>
      <c r="K190" s="175" t="s">
        <v>1007</v>
      </c>
      <c r="L190" s="85"/>
    </row>
    <row r="191" spans="1:12" s="19" customFormat="1" x14ac:dyDescent="0.3">
      <c r="A191" s="274">
        <v>189</v>
      </c>
      <c r="B191" s="275" t="s">
        <v>217</v>
      </c>
      <c r="C191" s="275" t="s">
        <v>1952</v>
      </c>
      <c r="D191" s="296" t="s">
        <v>1357</v>
      </c>
      <c r="E191" s="58" t="s">
        <v>733</v>
      </c>
      <c r="F191" s="49" t="s">
        <v>2416</v>
      </c>
      <c r="G191" s="31" t="s">
        <v>439</v>
      </c>
      <c r="H191" s="15" t="s">
        <v>1008</v>
      </c>
      <c r="I191" s="15" t="s">
        <v>1009</v>
      </c>
      <c r="J191" s="35" t="s">
        <v>2736</v>
      </c>
      <c r="K191" s="166" t="s">
        <v>2682</v>
      </c>
      <c r="L191" s="85"/>
    </row>
    <row r="192" spans="1:12" s="19" customFormat="1" x14ac:dyDescent="0.3">
      <c r="A192" s="274">
        <v>190</v>
      </c>
      <c r="B192" s="275" t="s">
        <v>610</v>
      </c>
      <c r="C192" s="275" t="s">
        <v>1951</v>
      </c>
      <c r="D192" s="296" t="s">
        <v>1506</v>
      </c>
      <c r="E192" s="58" t="s">
        <v>735</v>
      </c>
      <c r="F192" s="15" t="s">
        <v>460</v>
      </c>
      <c r="G192" s="15" t="s">
        <v>2353</v>
      </c>
      <c r="H192" s="15" t="s">
        <v>1038</v>
      </c>
      <c r="I192" s="15" t="s">
        <v>1034</v>
      </c>
      <c r="J192" s="35" t="s">
        <v>344</v>
      </c>
      <c r="K192" s="175" t="s">
        <v>1039</v>
      </c>
      <c r="L192" s="85"/>
    </row>
    <row r="193" spans="1:12" s="19" customFormat="1" x14ac:dyDescent="0.3">
      <c r="A193" s="274">
        <v>191</v>
      </c>
      <c r="B193" s="275" t="s">
        <v>605</v>
      </c>
      <c r="C193" s="275" t="s">
        <v>1539</v>
      </c>
      <c r="D193" s="296" t="s">
        <v>99</v>
      </c>
      <c r="E193" s="58" t="s">
        <v>2578</v>
      </c>
      <c r="F193" s="15" t="s">
        <v>1238</v>
      </c>
      <c r="G193" s="15" t="s">
        <v>533</v>
      </c>
      <c r="H193" s="15" t="s">
        <v>1540</v>
      </c>
      <c r="I193" s="15" t="s">
        <v>1543</v>
      </c>
      <c r="J193" s="35" t="s">
        <v>647</v>
      </c>
      <c r="K193" s="166" t="s">
        <v>1541</v>
      </c>
      <c r="L193" s="89"/>
    </row>
    <row r="194" spans="1:12" s="19" customFormat="1" x14ac:dyDescent="0.3">
      <c r="A194" s="274">
        <v>192</v>
      </c>
      <c r="B194" s="275" t="s">
        <v>595</v>
      </c>
      <c r="C194" s="275" t="s">
        <v>1542</v>
      </c>
      <c r="D194" s="296" t="s">
        <v>1258</v>
      </c>
      <c r="E194" s="58" t="s">
        <v>1450</v>
      </c>
      <c r="F194" s="15" t="s">
        <v>1238</v>
      </c>
      <c r="G194" s="15" t="s">
        <v>2330</v>
      </c>
      <c r="H194" s="15" t="s">
        <v>1544</v>
      </c>
      <c r="I194" s="15" t="s">
        <v>1545</v>
      </c>
      <c r="J194" s="35" t="s">
        <v>1449</v>
      </c>
      <c r="K194" s="175" t="s">
        <v>1447</v>
      </c>
      <c r="L194" s="89"/>
    </row>
    <row r="195" spans="1:12" s="19" customFormat="1" x14ac:dyDescent="0.3">
      <c r="A195" s="274">
        <v>193</v>
      </c>
      <c r="B195" s="275" t="s">
        <v>446</v>
      </c>
      <c r="C195" s="275" t="s">
        <v>1548</v>
      </c>
      <c r="D195" s="296" t="s">
        <v>2676</v>
      </c>
      <c r="E195" s="58" t="s">
        <v>1446</v>
      </c>
      <c r="F195" s="15" t="s">
        <v>1239</v>
      </c>
      <c r="G195" s="15" t="s">
        <v>2329</v>
      </c>
      <c r="H195" s="15" t="s">
        <v>1040</v>
      </c>
      <c r="I195" s="15" t="s">
        <v>1041</v>
      </c>
      <c r="J195" s="35" t="s">
        <v>1445</v>
      </c>
      <c r="K195" s="166"/>
      <c r="L195" s="89"/>
    </row>
    <row r="196" spans="1:12" s="19" customFormat="1" x14ac:dyDescent="0.3">
      <c r="A196" s="274">
        <v>194</v>
      </c>
      <c r="B196" s="275" t="s">
        <v>217</v>
      </c>
      <c r="C196" s="297" t="s">
        <v>1546</v>
      </c>
      <c r="D196" s="296" t="s">
        <v>142</v>
      </c>
      <c r="E196" s="167" t="s">
        <v>1547</v>
      </c>
      <c r="F196" s="7" t="s">
        <v>433</v>
      </c>
      <c r="G196" s="7" t="s">
        <v>465</v>
      </c>
      <c r="H196" s="162" t="s">
        <v>1042</v>
      </c>
      <c r="I196" s="7" t="s">
        <v>1549</v>
      </c>
      <c r="J196" s="34" t="s">
        <v>743</v>
      </c>
      <c r="K196" s="88" t="s">
        <v>2688</v>
      </c>
      <c r="L196" s="89"/>
    </row>
    <row r="197" spans="1:12" s="19" customFormat="1" x14ac:dyDescent="0.3">
      <c r="A197" s="274">
        <v>195</v>
      </c>
      <c r="B197" s="275" t="s">
        <v>601</v>
      </c>
      <c r="C197" s="297" t="s">
        <v>1550</v>
      </c>
      <c r="D197" s="296" t="s">
        <v>774</v>
      </c>
      <c r="E197" s="167" t="s">
        <v>1444</v>
      </c>
      <c r="F197" s="7" t="s">
        <v>433</v>
      </c>
      <c r="G197" s="7" t="s">
        <v>2327</v>
      </c>
      <c r="H197" s="7" t="s">
        <v>1043</v>
      </c>
      <c r="I197" s="162" t="s">
        <v>1037</v>
      </c>
      <c r="J197" s="34" t="s">
        <v>1443</v>
      </c>
      <c r="K197" s="88" t="s">
        <v>1442</v>
      </c>
      <c r="L197" s="89"/>
    </row>
    <row r="198" spans="1:12" s="19" customFormat="1" x14ac:dyDescent="0.3">
      <c r="A198" s="274">
        <v>196</v>
      </c>
      <c r="B198" s="275" t="s">
        <v>584</v>
      </c>
      <c r="C198" s="297" t="s">
        <v>1553</v>
      </c>
      <c r="D198" s="296" t="s">
        <v>1551</v>
      </c>
      <c r="E198" s="167" t="s">
        <v>1552</v>
      </c>
      <c r="F198" s="7" t="s">
        <v>2416</v>
      </c>
      <c r="G198" s="7" t="s">
        <v>488</v>
      </c>
      <c r="H198" s="7" t="s">
        <v>1554</v>
      </c>
      <c r="I198" s="7" t="s">
        <v>1045</v>
      </c>
      <c r="J198" s="34" t="s">
        <v>1441</v>
      </c>
      <c r="K198" s="88" t="s">
        <v>1044</v>
      </c>
      <c r="L198" s="89"/>
    </row>
    <row r="199" spans="1:12" s="19" customFormat="1" x14ac:dyDescent="0.3">
      <c r="A199" s="274">
        <v>197</v>
      </c>
      <c r="B199" s="275" t="s">
        <v>595</v>
      </c>
      <c r="C199" s="297" t="s">
        <v>1593</v>
      </c>
      <c r="D199" s="296" t="s">
        <v>1061</v>
      </c>
      <c r="E199" s="167" t="s">
        <v>1426</v>
      </c>
      <c r="F199" s="7" t="s">
        <v>2372</v>
      </c>
      <c r="G199" s="7" t="s">
        <v>2318</v>
      </c>
      <c r="H199" s="162" t="s">
        <v>1064</v>
      </c>
      <c r="I199" s="7" t="s">
        <v>1594</v>
      </c>
      <c r="J199" s="34" t="s">
        <v>1432</v>
      </c>
      <c r="K199" s="88" t="s">
        <v>780</v>
      </c>
      <c r="L199" s="89"/>
    </row>
    <row r="200" spans="1:12" s="19" customFormat="1" x14ac:dyDescent="0.3">
      <c r="A200" s="274">
        <v>198</v>
      </c>
      <c r="B200" s="275" t="s">
        <v>592</v>
      </c>
      <c r="C200" s="297" t="s">
        <v>1555</v>
      </c>
      <c r="D200" s="296" t="s">
        <v>1558</v>
      </c>
      <c r="E200" s="167" t="s">
        <v>1047</v>
      </c>
      <c r="F200" s="16" t="s">
        <v>2372</v>
      </c>
      <c r="G200" s="16" t="s">
        <v>547</v>
      </c>
      <c r="H200" s="162" t="s">
        <v>1556</v>
      </c>
      <c r="I200" s="7" t="s">
        <v>1557</v>
      </c>
      <c r="J200" s="37" t="s">
        <v>1439</v>
      </c>
      <c r="K200" s="37"/>
      <c r="L200" s="89"/>
    </row>
    <row r="201" spans="1:12" s="19" customFormat="1" x14ac:dyDescent="0.3">
      <c r="A201" s="274">
        <v>199</v>
      </c>
      <c r="B201" s="275" t="s">
        <v>602</v>
      </c>
      <c r="C201" s="297" t="s">
        <v>1559</v>
      </c>
      <c r="D201" s="296" t="s">
        <v>1625</v>
      </c>
      <c r="E201" s="168" t="s">
        <v>1255</v>
      </c>
      <c r="F201" s="16" t="s">
        <v>1239</v>
      </c>
      <c r="G201" s="16" t="s">
        <v>607</v>
      </c>
      <c r="H201" s="16" t="s">
        <v>1310</v>
      </c>
      <c r="I201" s="16" t="s">
        <v>1046</v>
      </c>
      <c r="J201" s="37" t="s">
        <v>746</v>
      </c>
      <c r="K201" s="37"/>
      <c r="L201" s="89"/>
    </row>
    <row r="202" spans="1:12" s="19" customFormat="1" x14ac:dyDescent="0.3">
      <c r="A202" s="274">
        <v>200</v>
      </c>
      <c r="B202" s="275" t="s">
        <v>432</v>
      </c>
      <c r="C202" s="297" t="s">
        <v>1560</v>
      </c>
      <c r="D202" s="296" t="s">
        <v>1076</v>
      </c>
      <c r="E202" s="169" t="s">
        <v>1049</v>
      </c>
      <c r="F202" s="7" t="s">
        <v>1238</v>
      </c>
      <c r="G202" s="7" t="s">
        <v>557</v>
      </c>
      <c r="H202" s="7" t="s">
        <v>1565</v>
      </c>
      <c r="I202" s="7" t="s">
        <v>1563</v>
      </c>
      <c r="J202" s="34" t="s">
        <v>747</v>
      </c>
      <c r="K202" s="34" t="s">
        <v>2689</v>
      </c>
      <c r="L202" s="89"/>
    </row>
    <row r="203" spans="1:12" s="19" customFormat="1" x14ac:dyDescent="0.3">
      <c r="A203" s="274">
        <v>201</v>
      </c>
      <c r="B203" s="275" t="s">
        <v>448</v>
      </c>
      <c r="C203" s="297" t="s">
        <v>1568</v>
      </c>
      <c r="D203" s="296" t="s">
        <v>1566</v>
      </c>
      <c r="E203" s="167" t="s">
        <v>751</v>
      </c>
      <c r="F203" s="7" t="s">
        <v>433</v>
      </c>
      <c r="G203" s="7" t="s">
        <v>444</v>
      </c>
      <c r="H203" s="16" t="s">
        <v>1051</v>
      </c>
      <c r="I203" s="162" t="s">
        <v>1567</v>
      </c>
      <c r="J203" s="34" t="s">
        <v>748</v>
      </c>
      <c r="K203" s="88" t="s">
        <v>2694</v>
      </c>
      <c r="L203" s="89"/>
    </row>
    <row r="204" spans="1:12" s="19" customFormat="1" x14ac:dyDescent="0.3">
      <c r="A204" s="274">
        <v>202</v>
      </c>
      <c r="B204" s="275" t="s">
        <v>589</v>
      </c>
      <c r="C204" s="297" t="s">
        <v>1569</v>
      </c>
      <c r="D204" s="296" t="s">
        <v>154</v>
      </c>
      <c r="E204" s="169" t="s">
        <v>775</v>
      </c>
      <c r="F204" s="7" t="s">
        <v>436</v>
      </c>
      <c r="G204" s="7" t="s">
        <v>47</v>
      </c>
      <c r="H204" s="7" t="s">
        <v>1411</v>
      </c>
      <c r="I204" s="7" t="s">
        <v>1053</v>
      </c>
      <c r="J204" s="34" t="s">
        <v>2679</v>
      </c>
      <c r="K204" s="34" t="s">
        <v>2680</v>
      </c>
      <c r="L204" s="89"/>
    </row>
    <row r="205" spans="1:12" s="19" customFormat="1" x14ac:dyDescent="0.3">
      <c r="A205" s="274">
        <v>203</v>
      </c>
      <c r="B205" s="275" t="s">
        <v>448</v>
      </c>
      <c r="C205" s="297" t="s">
        <v>1570</v>
      </c>
      <c r="D205" s="296" t="s">
        <v>245</v>
      </c>
      <c r="E205" s="167" t="s">
        <v>2577</v>
      </c>
      <c r="F205" s="7" t="s">
        <v>436</v>
      </c>
      <c r="G205" s="7" t="s">
        <v>2302</v>
      </c>
      <c r="H205" s="16" t="s">
        <v>1573</v>
      </c>
      <c r="I205" s="7" t="s">
        <v>1561</v>
      </c>
      <c r="J205" s="34" t="s">
        <v>776</v>
      </c>
      <c r="K205" s="165" t="s">
        <v>1440</v>
      </c>
      <c r="L205" s="89"/>
    </row>
    <row r="206" spans="1:12" s="19" customFormat="1" x14ac:dyDescent="0.3">
      <c r="A206" s="274">
        <v>204</v>
      </c>
      <c r="B206" s="275" t="s">
        <v>597</v>
      </c>
      <c r="C206" s="297" t="s">
        <v>1571</v>
      </c>
      <c r="D206" s="296" t="s">
        <v>1612</v>
      </c>
      <c r="E206" s="168" t="s">
        <v>753</v>
      </c>
      <c r="F206" s="16" t="s">
        <v>433</v>
      </c>
      <c r="G206" s="16" t="s">
        <v>567</v>
      </c>
      <c r="H206" s="16" t="s">
        <v>1572</v>
      </c>
      <c r="I206" s="15" t="s">
        <v>1054</v>
      </c>
      <c r="J206" s="37" t="s">
        <v>2690</v>
      </c>
      <c r="K206" s="88" t="s">
        <v>1052</v>
      </c>
      <c r="L206" s="89"/>
    </row>
    <row r="207" spans="1:12" s="19" customFormat="1" x14ac:dyDescent="0.3">
      <c r="A207" s="274">
        <v>205</v>
      </c>
      <c r="B207" s="275" t="s">
        <v>53</v>
      </c>
      <c r="C207" s="297" t="s">
        <v>1574</v>
      </c>
      <c r="D207" s="296" t="s">
        <v>781</v>
      </c>
      <c r="E207" s="167" t="s">
        <v>2695</v>
      </c>
      <c r="F207" s="7" t="s">
        <v>433</v>
      </c>
      <c r="G207" s="7" t="s">
        <v>2306</v>
      </c>
      <c r="H207" s="162" t="s">
        <v>1575</v>
      </c>
      <c r="I207" s="7" t="s">
        <v>1578</v>
      </c>
      <c r="J207" s="34" t="s">
        <v>2691</v>
      </c>
      <c r="K207" s="88" t="s">
        <v>1055</v>
      </c>
      <c r="L207" s="89"/>
    </row>
    <row r="208" spans="1:12" s="19" customFormat="1" x14ac:dyDescent="0.3">
      <c r="A208" s="274">
        <v>206</v>
      </c>
      <c r="B208" s="275" t="s">
        <v>443</v>
      </c>
      <c r="C208" s="297" t="s">
        <v>1576</v>
      </c>
      <c r="D208" s="296" t="s">
        <v>144</v>
      </c>
      <c r="E208" s="167" t="s">
        <v>782</v>
      </c>
      <c r="F208" s="7" t="s">
        <v>2416</v>
      </c>
      <c r="G208" s="7" t="s">
        <v>509</v>
      </c>
      <c r="H208" s="162" t="s">
        <v>1057</v>
      </c>
      <c r="I208" s="7" t="s">
        <v>2314</v>
      </c>
      <c r="J208" s="34" t="s">
        <v>777</v>
      </c>
      <c r="K208" s="88" t="s">
        <v>1430</v>
      </c>
      <c r="L208" s="89"/>
    </row>
    <row r="209" spans="1:23" s="19" customFormat="1" x14ac:dyDescent="0.3">
      <c r="A209" s="274">
        <v>207</v>
      </c>
      <c r="B209" s="275" t="s">
        <v>600</v>
      </c>
      <c r="C209" s="297" t="s">
        <v>1577</v>
      </c>
      <c r="D209" s="296" t="s">
        <v>1562</v>
      </c>
      <c r="E209" s="169" t="s">
        <v>745</v>
      </c>
      <c r="F209" s="7" t="s">
        <v>433</v>
      </c>
      <c r="G209" s="7" t="s">
        <v>2331</v>
      </c>
      <c r="H209" s="15" t="s">
        <v>1579</v>
      </c>
      <c r="I209" s="7" t="s">
        <v>1050</v>
      </c>
      <c r="J209" s="34" t="s">
        <v>778</v>
      </c>
      <c r="K209" s="34" t="s">
        <v>1564</v>
      </c>
      <c r="L209" s="89"/>
    </row>
    <row r="210" spans="1:23" s="19" customFormat="1" x14ac:dyDescent="0.3">
      <c r="A210" s="274">
        <v>208</v>
      </c>
      <c r="B210" s="275" t="s">
        <v>217</v>
      </c>
      <c r="C210" s="297" t="s">
        <v>1580</v>
      </c>
      <c r="D210" s="296" t="s">
        <v>754</v>
      </c>
      <c r="E210" s="167" t="s">
        <v>1435</v>
      </c>
      <c r="F210" s="7" t="s">
        <v>433</v>
      </c>
      <c r="G210" s="7" t="s">
        <v>2313</v>
      </c>
      <c r="H210" s="162" t="s">
        <v>1583</v>
      </c>
      <c r="I210" s="7" t="s">
        <v>1581</v>
      </c>
      <c r="J210" s="34" t="s">
        <v>878</v>
      </c>
      <c r="K210" s="88" t="s">
        <v>1056</v>
      </c>
      <c r="L210" s="89"/>
    </row>
    <row r="211" spans="1:23" s="19" customFormat="1" x14ac:dyDescent="0.3">
      <c r="A211" s="274">
        <v>209</v>
      </c>
      <c r="B211" s="275" t="s">
        <v>53</v>
      </c>
      <c r="C211" s="297" t="s">
        <v>1582</v>
      </c>
      <c r="D211" s="296" t="s">
        <v>1584</v>
      </c>
      <c r="E211" s="167" t="s">
        <v>1585</v>
      </c>
      <c r="F211" s="7" t="s">
        <v>433</v>
      </c>
      <c r="G211" s="7" t="s">
        <v>25</v>
      </c>
      <c r="H211" s="162" t="s">
        <v>255</v>
      </c>
      <c r="I211" s="7" t="s">
        <v>1058</v>
      </c>
      <c r="J211" s="34" t="s">
        <v>2692</v>
      </c>
      <c r="K211" s="88" t="s">
        <v>1427</v>
      </c>
      <c r="L211" s="89"/>
    </row>
    <row r="212" spans="1:23" s="19" customFormat="1" x14ac:dyDescent="0.3">
      <c r="A212" s="274">
        <v>210</v>
      </c>
      <c r="B212" s="275" t="s">
        <v>592</v>
      </c>
      <c r="C212" s="297" t="s">
        <v>1586</v>
      </c>
      <c r="D212" s="296" t="s">
        <v>1060</v>
      </c>
      <c r="E212" s="167" t="s">
        <v>1059</v>
      </c>
      <c r="F212" s="7" t="s">
        <v>433</v>
      </c>
      <c r="G212" s="7" t="s">
        <v>2317</v>
      </c>
      <c r="H212" s="162" t="s">
        <v>1587</v>
      </c>
      <c r="I212" s="7"/>
      <c r="J212" s="34" t="s">
        <v>1438</v>
      </c>
      <c r="K212" s="88" t="s">
        <v>1062</v>
      </c>
      <c r="L212" s="89"/>
    </row>
    <row r="213" spans="1:23" s="19" customFormat="1" x14ac:dyDescent="0.3">
      <c r="A213" s="274">
        <v>211</v>
      </c>
      <c r="B213" s="275" t="s">
        <v>431</v>
      </c>
      <c r="C213" s="297" t="s">
        <v>1588</v>
      </c>
      <c r="D213" s="296" t="s">
        <v>1256</v>
      </c>
      <c r="E213" s="58" t="s">
        <v>884</v>
      </c>
      <c r="F213" s="15" t="s">
        <v>1239</v>
      </c>
      <c r="G213" s="15" t="s">
        <v>504</v>
      </c>
      <c r="H213" s="162" t="s">
        <v>1589</v>
      </c>
      <c r="I213" s="15" t="s">
        <v>1063</v>
      </c>
      <c r="J213" s="35" t="s">
        <v>750</v>
      </c>
      <c r="K213" s="88" t="s">
        <v>1436</v>
      </c>
      <c r="L213" s="89"/>
    </row>
    <row r="214" spans="1:23" s="19" customFormat="1" x14ac:dyDescent="0.3">
      <c r="A214" s="274">
        <v>212</v>
      </c>
      <c r="B214" s="275" t="s">
        <v>596</v>
      </c>
      <c r="C214" s="297" t="s">
        <v>1592</v>
      </c>
      <c r="D214" s="278" t="s">
        <v>213</v>
      </c>
      <c r="E214" s="58" t="s">
        <v>895</v>
      </c>
      <c r="F214" s="15" t="s">
        <v>1238</v>
      </c>
      <c r="G214" s="15" t="s">
        <v>540</v>
      </c>
      <c r="H214" s="16" t="s">
        <v>1590</v>
      </c>
      <c r="I214" s="16" t="s">
        <v>1591</v>
      </c>
      <c r="J214" s="35" t="s">
        <v>2693</v>
      </c>
      <c r="K214" s="34"/>
      <c r="L214" s="89"/>
    </row>
    <row r="215" spans="1:23" s="19" customFormat="1" x14ac:dyDescent="0.3">
      <c r="A215" s="286">
        <v>213</v>
      </c>
      <c r="B215" s="289" t="s">
        <v>217</v>
      </c>
      <c r="C215" s="290" t="s">
        <v>1608</v>
      </c>
      <c r="D215" s="291" t="s">
        <v>1611</v>
      </c>
      <c r="E215" s="207" t="s">
        <v>327</v>
      </c>
      <c r="F215" s="198" t="s">
        <v>460</v>
      </c>
      <c r="G215" s="201" t="s">
        <v>2193</v>
      </c>
      <c r="H215" s="201" t="s">
        <v>1605</v>
      </c>
      <c r="I215" s="200" t="s">
        <v>1222</v>
      </c>
      <c r="J215" s="205" t="s">
        <v>328</v>
      </c>
      <c r="K215" s="199"/>
      <c r="L215" s="89"/>
    </row>
    <row r="216" spans="1:23" s="19" customFormat="1" x14ac:dyDescent="0.3">
      <c r="A216" s="286">
        <v>214</v>
      </c>
      <c r="B216" s="289" t="s">
        <v>595</v>
      </c>
      <c r="C216" s="290" t="s">
        <v>1607</v>
      </c>
      <c r="D216" s="291" t="s">
        <v>1610</v>
      </c>
      <c r="E216" s="207" t="s">
        <v>2741</v>
      </c>
      <c r="F216" s="198" t="s">
        <v>433</v>
      </c>
      <c r="G216" s="201" t="s">
        <v>2230</v>
      </c>
      <c r="H216" s="201" t="s">
        <v>1604</v>
      </c>
      <c r="I216" s="201" t="s">
        <v>1603</v>
      </c>
      <c r="J216" s="205" t="s">
        <v>1437</v>
      </c>
      <c r="K216" s="199"/>
      <c r="L216" s="89"/>
    </row>
    <row r="217" spans="1:23" s="19" customFormat="1" ht="12.2" customHeight="1" x14ac:dyDescent="0.3">
      <c r="A217" s="292">
        <v>215</v>
      </c>
      <c r="B217" s="293" t="s">
        <v>450</v>
      </c>
      <c r="C217" s="294" t="s">
        <v>1609</v>
      </c>
      <c r="D217" s="295" t="s">
        <v>2740</v>
      </c>
      <c r="E217" s="208" t="s">
        <v>424</v>
      </c>
      <c r="F217" s="209" t="s">
        <v>1239</v>
      </c>
      <c r="G217" s="202" t="s">
        <v>1606</v>
      </c>
      <c r="H217" s="202" t="s">
        <v>1290</v>
      </c>
      <c r="I217" s="202" t="s">
        <v>1223</v>
      </c>
      <c r="J217" s="206" t="s">
        <v>888</v>
      </c>
      <c r="K217" s="204" t="s">
        <v>2435</v>
      </c>
      <c r="L217" s="203"/>
    </row>
    <row r="219" spans="1:23" x14ac:dyDescent="0.3">
      <c r="B219" s="126" t="s">
        <v>2355</v>
      </c>
      <c r="C219" s="127">
        <f>SUM(C220:C244)</f>
        <v>215</v>
      </c>
      <c r="D219" s="19"/>
      <c r="E219" s="20"/>
      <c r="F219" s="132" t="s">
        <v>2355</v>
      </c>
      <c r="G219" s="133">
        <f>SUBTOTAL(9,G220:G226)</f>
        <v>215</v>
      </c>
    </row>
    <row r="220" spans="1:23" x14ac:dyDescent="0.3">
      <c r="B220" s="128" t="s">
        <v>443</v>
      </c>
      <c r="C220" s="129">
        <f>COUNTIF(B3:B217,"=종로구")</f>
        <v>16</v>
      </c>
      <c r="D220" s="19"/>
      <c r="E220" s="20"/>
      <c r="F220" s="134" t="s">
        <v>460</v>
      </c>
      <c r="G220" s="135">
        <f>COUNTIF(F3:F217,"=교육")</f>
        <v>21</v>
      </c>
      <c r="H220" s="47"/>
      <c r="I220" s="18"/>
    </row>
    <row r="221" spans="1:23" x14ac:dyDescent="0.3">
      <c r="B221" s="128" t="s">
        <v>446</v>
      </c>
      <c r="C221" s="129">
        <f>COUNTIF(B3:B217,"=중구")</f>
        <v>14</v>
      </c>
      <c r="D221" s="19"/>
      <c r="E221" s="20"/>
      <c r="F221" s="134" t="s">
        <v>2416</v>
      </c>
      <c r="G221" s="135">
        <f>COUNTIF(F3:F217,"=문화")</f>
        <v>54</v>
      </c>
      <c r="H221" s="47"/>
      <c r="I221" s="18"/>
    </row>
    <row r="222" spans="1:23" x14ac:dyDescent="0.3">
      <c r="B222" s="128" t="s">
        <v>53</v>
      </c>
      <c r="C222" s="129">
        <f>COUNTIF(B3:B217,"=용산구")</f>
        <v>7</v>
      </c>
      <c r="D222" s="19"/>
      <c r="E222" s="20"/>
      <c r="F222" s="134" t="s">
        <v>2372</v>
      </c>
      <c r="G222" s="135">
        <f>COUNTIF(F3:F217,"=복지")</f>
        <v>41</v>
      </c>
      <c r="H222" s="47"/>
      <c r="I222" s="18"/>
    </row>
    <row r="223" spans="1:23" x14ac:dyDescent="0.3">
      <c r="B223" s="128" t="s">
        <v>450</v>
      </c>
      <c r="C223" s="129">
        <f>COUNTIF(B3:B217,"=성동구")</f>
        <v>7</v>
      </c>
      <c r="D223" s="19"/>
      <c r="E223" s="20"/>
      <c r="F223" s="134" t="s">
        <v>1239</v>
      </c>
      <c r="G223" s="135">
        <f>COUNTIF(F3:F217,"=일반제조")</f>
        <v>39</v>
      </c>
      <c r="H223" s="47"/>
      <c r="I223" s="18"/>
      <c r="W223" s="45"/>
    </row>
    <row r="224" spans="1:23" x14ac:dyDescent="0.3">
      <c r="B224" s="128" t="s">
        <v>448</v>
      </c>
      <c r="C224" s="129">
        <f>COUNTIF(B3:B217,"=광진구")</f>
        <v>10</v>
      </c>
      <c r="D224" s="19"/>
      <c r="E224" s="20"/>
      <c r="F224" s="134" t="s">
        <v>235</v>
      </c>
      <c r="G224" s="135">
        <f>COUNTIF(F3:F217,"=주택,건축")</f>
        <v>6</v>
      </c>
      <c r="H224" s="47"/>
      <c r="I224" s="18"/>
    </row>
    <row r="225" spans="2:9" x14ac:dyDescent="0.3">
      <c r="B225" s="128" t="s">
        <v>231</v>
      </c>
      <c r="C225" s="129">
        <f>COUNTIF(B3:B217,"=동대문구")</f>
        <v>3</v>
      </c>
      <c r="D225" s="19"/>
      <c r="E225" s="20"/>
      <c r="F225" s="134" t="s">
        <v>436</v>
      </c>
      <c r="G225" s="135">
        <f>COUNTIF(F3:F217,"=환경")</f>
        <v>16</v>
      </c>
      <c r="H225" s="47"/>
      <c r="I225" s="18"/>
    </row>
    <row r="226" spans="2:9" x14ac:dyDescent="0.3">
      <c r="B226" s="128" t="s">
        <v>598</v>
      </c>
      <c r="C226" s="129">
        <f>COUNTIF(B3:B217,"=중랑구")</f>
        <v>3</v>
      </c>
      <c r="D226" s="19"/>
      <c r="E226" s="20"/>
      <c r="F226" s="136" t="s">
        <v>433</v>
      </c>
      <c r="G226" s="137">
        <f>COUNTIF(F3:F217,"=기타")</f>
        <v>38</v>
      </c>
      <c r="H226" s="47"/>
      <c r="I226" s="18"/>
    </row>
    <row r="227" spans="2:9" x14ac:dyDescent="0.3">
      <c r="B227" s="128" t="s">
        <v>584</v>
      </c>
      <c r="C227" s="129">
        <f>COUNTIF(B3:B217,"=성북구")</f>
        <v>12</v>
      </c>
      <c r="D227" s="19"/>
      <c r="E227" s="21"/>
    </row>
    <row r="228" spans="2:9" x14ac:dyDescent="0.3">
      <c r="B228" s="128" t="s">
        <v>432</v>
      </c>
      <c r="C228" s="129">
        <f>COUNTIF(B3:B217,"=강북구")</f>
        <v>5</v>
      </c>
      <c r="D228" s="19"/>
      <c r="E228" s="21"/>
      <c r="F228" s="19"/>
      <c r="G228" s="20"/>
    </row>
    <row r="229" spans="2:9" x14ac:dyDescent="0.3">
      <c r="B229" s="128" t="s">
        <v>602</v>
      </c>
      <c r="C229" s="129">
        <f>COUNTIF(B3:B217,"=도봉구")</f>
        <v>3</v>
      </c>
      <c r="D229" s="19"/>
      <c r="E229" s="21"/>
      <c r="F229" s="19"/>
      <c r="G229" s="20"/>
    </row>
    <row r="230" spans="2:9" x14ac:dyDescent="0.3">
      <c r="B230" s="128" t="s">
        <v>597</v>
      </c>
      <c r="C230" s="129">
        <f>COUNTIF(B3:B217,"=노원구")</f>
        <v>7</v>
      </c>
      <c r="D230" s="19"/>
      <c r="E230" s="21"/>
      <c r="F230" s="19"/>
      <c r="G230" s="20"/>
    </row>
    <row r="231" spans="2:9" x14ac:dyDescent="0.3">
      <c r="B231" s="128" t="s">
        <v>595</v>
      </c>
      <c r="C231" s="129">
        <f>COUNTIF(B3:B217,"=은평구")</f>
        <v>7</v>
      </c>
      <c r="D231" s="19"/>
      <c r="E231" s="21"/>
      <c r="F231" s="19"/>
      <c r="G231" s="20"/>
    </row>
    <row r="232" spans="2:9" x14ac:dyDescent="0.3">
      <c r="B232" s="128" t="s">
        <v>232</v>
      </c>
      <c r="C232" s="129">
        <f>COUNTIF(B3:B217,"=서대문구")</f>
        <v>5</v>
      </c>
      <c r="D232" s="19"/>
      <c r="E232" s="21"/>
      <c r="F232" s="19"/>
      <c r="G232" s="20"/>
    </row>
    <row r="233" spans="2:9" x14ac:dyDescent="0.3">
      <c r="B233" s="128" t="s">
        <v>592</v>
      </c>
      <c r="C233" s="129">
        <f>COUNTIF(B3:B217,"=마포구")</f>
        <v>20</v>
      </c>
      <c r="D233" s="19"/>
      <c r="E233" s="21"/>
      <c r="F233" s="19"/>
      <c r="G233" s="20"/>
    </row>
    <row r="234" spans="2:9" x14ac:dyDescent="0.3">
      <c r="B234" s="128" t="s">
        <v>601</v>
      </c>
      <c r="C234" s="129">
        <f>COUNTIF(B3:B217,"=양천구")</f>
        <v>4</v>
      </c>
      <c r="D234" s="19"/>
      <c r="E234" s="21"/>
      <c r="F234" s="19"/>
      <c r="G234" s="20"/>
    </row>
    <row r="235" spans="2:9" x14ac:dyDescent="0.3">
      <c r="B235" s="128" t="s">
        <v>596</v>
      </c>
      <c r="C235" s="129">
        <f>COUNTIF(B3:B217,"=강서구")</f>
        <v>6</v>
      </c>
      <c r="D235" s="19"/>
      <c r="E235" s="21"/>
      <c r="F235" s="19"/>
      <c r="G235" s="20"/>
    </row>
    <row r="236" spans="2:9" x14ac:dyDescent="0.3">
      <c r="B236" s="128" t="s">
        <v>599</v>
      </c>
      <c r="C236" s="129">
        <f>COUNTIF(B3:B217,"=구로구")</f>
        <v>9</v>
      </c>
      <c r="D236" s="19"/>
      <c r="E236" s="21"/>
      <c r="F236" s="19"/>
      <c r="G236" s="20"/>
    </row>
    <row r="237" spans="2:9" x14ac:dyDescent="0.3">
      <c r="B237" s="128" t="s">
        <v>600</v>
      </c>
      <c r="C237" s="129">
        <f>COUNTIF(B3:B217,"=금천구")</f>
        <v>9</v>
      </c>
      <c r="D237" s="19"/>
      <c r="E237" s="21"/>
      <c r="F237" s="19"/>
      <c r="G237" s="20"/>
    </row>
    <row r="238" spans="2:9" x14ac:dyDescent="0.3">
      <c r="B238" s="128" t="s">
        <v>217</v>
      </c>
      <c r="C238" s="129">
        <f>COUNTIF(B3:B217,"=영등포구")</f>
        <v>25</v>
      </c>
      <c r="D238" s="19"/>
      <c r="E238" s="21"/>
      <c r="F238" s="19"/>
      <c r="G238" s="20"/>
    </row>
    <row r="239" spans="2:9" x14ac:dyDescent="0.3">
      <c r="B239" s="128" t="s">
        <v>604</v>
      </c>
      <c r="C239" s="129">
        <f>COUNTIF(B3:B217,"=동작구")</f>
        <v>6</v>
      </c>
      <c r="D239" s="19"/>
      <c r="E239" s="21"/>
      <c r="F239" s="19"/>
      <c r="G239" s="20"/>
    </row>
    <row r="240" spans="2:9" x14ac:dyDescent="0.3">
      <c r="B240" s="128" t="s">
        <v>605</v>
      </c>
      <c r="C240" s="129">
        <f>COUNTIF(B3:B217,"=관악구")</f>
        <v>8</v>
      </c>
      <c r="D240" s="19"/>
      <c r="E240" s="21"/>
      <c r="F240" s="19"/>
      <c r="G240" s="20"/>
    </row>
    <row r="241" spans="2:7" x14ac:dyDescent="0.3">
      <c r="B241" s="128" t="s">
        <v>610</v>
      </c>
      <c r="C241" s="129">
        <f>COUNTIF(B3:B217,"=서초구")</f>
        <v>10</v>
      </c>
      <c r="D241" s="19"/>
      <c r="E241" s="21"/>
      <c r="F241" s="19"/>
      <c r="G241" s="20"/>
    </row>
    <row r="242" spans="2:7" x14ac:dyDescent="0.3">
      <c r="B242" s="128" t="s">
        <v>431</v>
      </c>
      <c r="C242" s="129">
        <f>COUNTIF(B3:B217,"=강남구")</f>
        <v>13</v>
      </c>
      <c r="D242" s="19"/>
      <c r="E242" s="21"/>
      <c r="F242" s="19"/>
      <c r="G242" s="20"/>
    </row>
    <row r="243" spans="2:7" x14ac:dyDescent="0.3">
      <c r="B243" s="128" t="s">
        <v>589</v>
      </c>
      <c r="C243" s="129">
        <f>COUNTIF(B3:B217,"=송파구")</f>
        <v>3</v>
      </c>
      <c r="D243" s="19"/>
      <c r="E243" s="21"/>
      <c r="F243" s="19"/>
      <c r="G243" s="20"/>
    </row>
    <row r="244" spans="2:7" x14ac:dyDescent="0.3">
      <c r="B244" s="130" t="s">
        <v>516</v>
      </c>
      <c r="C244" s="131">
        <f>COUNTIF(B3:B217,"=강동구")</f>
        <v>3</v>
      </c>
      <c r="D244" s="19"/>
      <c r="E244" s="21"/>
      <c r="F244" s="19"/>
      <c r="G244" s="20"/>
    </row>
  </sheetData>
  <autoFilter ref="A1"/>
  <mergeCells count="1">
    <mergeCell ref="A1:K1"/>
  </mergeCells>
  <phoneticPr fontId="49" type="noConversion"/>
  <conditionalFormatting sqref="D128:D137 D123:D125 D102 D152 D83:D88 D69 D73:D75 D40:D45 D29:D31 D65 D67 D3:D4">
    <cfRule type="expression" dxfId="23" priority="1" stopIfTrue="1">
      <formula>AND(COUNTIF(#REF!,D3)+COUNTIF(#REF!,D3)&gt;1,NOT(ISBLANK(D3)))</formula>
    </cfRule>
  </conditionalFormatting>
  <conditionalFormatting sqref="D69">
    <cfRule type="expression" dxfId="22" priority="2" stopIfTrue="1"/>
  </conditionalFormatting>
  <conditionalFormatting sqref="D67">
    <cfRule type="expression" dxfId="21" priority="3" stopIfTrue="1"/>
  </conditionalFormatting>
  <conditionalFormatting sqref="D83:D88">
    <cfRule type="expression" dxfId="20" priority="4" stopIfTrue="1"/>
  </conditionalFormatting>
  <conditionalFormatting sqref="D104">
    <cfRule type="expression" dxfId="19" priority="5" stopIfTrue="1">
      <formula>AND(COUNTIF(#REF!,D104)&gt;1,NOT(ISBLANK(D104)))</formula>
    </cfRule>
  </conditionalFormatting>
  <conditionalFormatting sqref="D152">
    <cfRule type="expression" dxfId="18" priority="6" stopIfTrue="1"/>
  </conditionalFormatting>
  <conditionalFormatting sqref="D128:D137">
    <cfRule type="expression" dxfId="17" priority="7" stopIfTrue="1"/>
  </conditionalFormatting>
  <conditionalFormatting sqref="D123:D125">
    <cfRule type="expression" dxfId="16" priority="8" stopIfTrue="1"/>
  </conditionalFormatting>
  <conditionalFormatting sqref="D102">
    <cfRule type="expression" dxfId="15" priority="9" stopIfTrue="1"/>
  </conditionalFormatting>
  <conditionalFormatting sqref="D73:D75">
    <cfRule type="expression" dxfId="14" priority="10" stopIfTrue="1"/>
  </conditionalFormatting>
  <conditionalFormatting sqref="D65">
    <cfRule type="expression" dxfId="13" priority="11" stopIfTrue="1"/>
  </conditionalFormatting>
  <conditionalFormatting sqref="D40:D45 D214">
    <cfRule type="expression" dxfId="12" priority="12" stopIfTrue="1"/>
  </conditionalFormatting>
  <conditionalFormatting sqref="D29:D31">
    <cfRule type="expression" dxfId="11" priority="13" stopIfTrue="1"/>
  </conditionalFormatting>
  <conditionalFormatting sqref="D3:D4">
    <cfRule type="expression" dxfId="10" priority="14" stopIfTrue="1"/>
  </conditionalFormatting>
  <conditionalFormatting sqref="L2">
    <cfRule type="expression" dxfId="9" priority="15" stopIfTrue="1"/>
  </conditionalFormatting>
  <conditionalFormatting sqref="D2">
    <cfRule type="expression" dxfId="8" priority="16" stopIfTrue="1"/>
  </conditionalFormatting>
  <conditionalFormatting sqref="D457:D1048576 D1:D213 D218:D244">
    <cfRule type="expression" dxfId="7" priority="17" stopIfTrue="1"/>
  </conditionalFormatting>
  <pageMargins left="0.69972223043441772" right="0.69972223043441772" top="0.75" bottom="0.75" header="0.30000001192092896" footer="0.30000001192092896"/>
  <pageSetup paperSize="12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zoomScaleNormal="100" workbookViewId="0">
      <pane ySplit="2" topLeftCell="A99" activePane="bottomLeft" state="frozen"/>
      <selection pane="bottomLeft" activeCell="D103" sqref="D103"/>
    </sheetView>
  </sheetViews>
  <sheetFormatPr defaultRowHeight="13.5" x14ac:dyDescent="0.3"/>
  <cols>
    <col min="1" max="1" width="4.375" style="30" customWidth="1"/>
    <col min="2" max="2" width="7.25" style="30" customWidth="1"/>
    <col min="3" max="3" width="8" style="30" customWidth="1"/>
    <col min="4" max="4" width="27.125" style="30" customWidth="1"/>
    <col min="5" max="5" width="40" style="44" customWidth="1"/>
    <col min="6" max="6" width="7.5" style="30" customWidth="1"/>
    <col min="7" max="7" width="7.25" style="30" customWidth="1"/>
    <col min="8" max="8" width="55.625" style="30" customWidth="1"/>
    <col min="9" max="9" width="18.875" style="30" customWidth="1"/>
    <col min="10" max="10" width="13.875" style="30" customWidth="1"/>
    <col min="11" max="11" width="13.25" style="30" customWidth="1"/>
    <col min="12" max="16384" width="9" style="30"/>
  </cols>
  <sheetData>
    <row r="1" spans="1:11" ht="25.5" x14ac:dyDescent="0.3">
      <c r="A1" s="366" t="s">
        <v>2036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22.5" customHeight="1" x14ac:dyDescent="0.3">
      <c r="A2" s="61" t="s">
        <v>19</v>
      </c>
      <c r="B2" s="62" t="s">
        <v>1236</v>
      </c>
      <c r="C2" s="63" t="s">
        <v>452</v>
      </c>
      <c r="D2" s="63" t="s">
        <v>18</v>
      </c>
      <c r="E2" s="63" t="s">
        <v>175</v>
      </c>
      <c r="F2" s="63" t="s">
        <v>2264</v>
      </c>
      <c r="G2" s="63" t="s">
        <v>453</v>
      </c>
      <c r="H2" s="63" t="s">
        <v>458</v>
      </c>
      <c r="I2" s="63" t="s">
        <v>98</v>
      </c>
      <c r="J2" s="63" t="s">
        <v>1931</v>
      </c>
      <c r="K2" s="62" t="s">
        <v>223</v>
      </c>
    </row>
    <row r="3" spans="1:11" ht="16.5" customHeight="1" x14ac:dyDescent="0.3">
      <c r="A3" s="188">
        <v>1</v>
      </c>
      <c r="B3" s="23">
        <v>2011</v>
      </c>
      <c r="C3" s="24" t="s">
        <v>604</v>
      </c>
      <c r="D3" s="178" t="s">
        <v>1235</v>
      </c>
      <c r="E3" s="40" t="s">
        <v>2444</v>
      </c>
      <c r="F3" s="22" t="s">
        <v>460</v>
      </c>
      <c r="G3" s="24" t="s">
        <v>2310</v>
      </c>
      <c r="H3" s="34" t="s">
        <v>783</v>
      </c>
      <c r="I3" s="69" t="s">
        <v>1306</v>
      </c>
      <c r="J3" s="25" t="s">
        <v>218</v>
      </c>
      <c r="K3" s="189" t="s">
        <v>221</v>
      </c>
    </row>
    <row r="4" spans="1:11" x14ac:dyDescent="0.3">
      <c r="A4" s="188">
        <v>2</v>
      </c>
      <c r="B4" s="27">
        <v>2011</v>
      </c>
      <c r="C4" s="24" t="s">
        <v>602</v>
      </c>
      <c r="D4" s="161" t="s">
        <v>1240</v>
      </c>
      <c r="E4" s="34" t="s">
        <v>1472</v>
      </c>
      <c r="F4" s="23" t="s">
        <v>2416</v>
      </c>
      <c r="G4" s="24" t="s">
        <v>2417</v>
      </c>
      <c r="H4" s="34" t="s">
        <v>1065</v>
      </c>
      <c r="I4" s="69" t="s">
        <v>1311</v>
      </c>
      <c r="J4" s="24" t="s">
        <v>218</v>
      </c>
      <c r="K4" s="189" t="s">
        <v>221</v>
      </c>
    </row>
    <row r="5" spans="1:11" x14ac:dyDescent="0.3">
      <c r="A5" s="283">
        <v>3</v>
      </c>
      <c r="B5" s="284">
        <v>2012</v>
      </c>
      <c r="C5" s="284" t="s">
        <v>443</v>
      </c>
      <c r="D5" s="285" t="s">
        <v>1598</v>
      </c>
      <c r="E5" s="34" t="s">
        <v>2605</v>
      </c>
      <c r="F5" s="24" t="s">
        <v>2416</v>
      </c>
      <c r="G5" s="176" t="s">
        <v>512</v>
      </c>
      <c r="H5" s="34" t="s">
        <v>1067</v>
      </c>
      <c r="I5" s="70" t="s">
        <v>1930</v>
      </c>
      <c r="J5" s="24" t="s">
        <v>437</v>
      </c>
      <c r="K5" s="189" t="s">
        <v>221</v>
      </c>
    </row>
    <row r="6" spans="1:11" x14ac:dyDescent="0.3">
      <c r="A6" s="286">
        <v>4</v>
      </c>
      <c r="B6" s="284">
        <v>2012</v>
      </c>
      <c r="C6" s="284" t="s">
        <v>446</v>
      </c>
      <c r="D6" s="285" t="s">
        <v>1242</v>
      </c>
      <c r="E6" s="34" t="s">
        <v>2475</v>
      </c>
      <c r="F6" s="24" t="s">
        <v>1239</v>
      </c>
      <c r="G6" s="24" t="s">
        <v>2369</v>
      </c>
      <c r="H6" s="34" t="s">
        <v>2661</v>
      </c>
      <c r="I6" s="70" t="s">
        <v>1929</v>
      </c>
      <c r="J6" s="24" t="s">
        <v>218</v>
      </c>
      <c r="K6" s="189" t="s">
        <v>221</v>
      </c>
    </row>
    <row r="7" spans="1:11" x14ac:dyDescent="0.3">
      <c r="A7" s="286">
        <v>5</v>
      </c>
      <c r="B7" s="284">
        <v>2012</v>
      </c>
      <c r="C7" s="284" t="s">
        <v>53</v>
      </c>
      <c r="D7" s="285" t="s">
        <v>215</v>
      </c>
      <c r="E7" s="34" t="s">
        <v>910</v>
      </c>
      <c r="F7" s="24" t="s">
        <v>2416</v>
      </c>
      <c r="G7" s="24" t="s">
        <v>442</v>
      </c>
      <c r="H7" s="34" t="s">
        <v>670</v>
      </c>
      <c r="I7" s="70" t="s">
        <v>1928</v>
      </c>
      <c r="J7" s="24" t="s">
        <v>1623</v>
      </c>
      <c r="K7" s="189" t="s">
        <v>1265</v>
      </c>
    </row>
    <row r="8" spans="1:11" x14ac:dyDescent="0.3">
      <c r="A8" s="283">
        <v>6</v>
      </c>
      <c r="B8" s="284">
        <v>2012</v>
      </c>
      <c r="C8" s="284" t="s">
        <v>53</v>
      </c>
      <c r="D8" s="285" t="s">
        <v>246</v>
      </c>
      <c r="E8" s="34" t="s">
        <v>2033</v>
      </c>
      <c r="F8" s="24" t="s">
        <v>1239</v>
      </c>
      <c r="G8" s="24" t="s">
        <v>451</v>
      </c>
      <c r="H8" s="34" t="s">
        <v>1420</v>
      </c>
      <c r="I8" s="70"/>
      <c r="J8" s="24" t="s">
        <v>218</v>
      </c>
      <c r="K8" s="189" t="s">
        <v>221</v>
      </c>
    </row>
    <row r="9" spans="1:11" x14ac:dyDescent="0.3">
      <c r="A9" s="286">
        <v>7</v>
      </c>
      <c r="B9" s="284">
        <v>2012</v>
      </c>
      <c r="C9" s="284" t="s">
        <v>432</v>
      </c>
      <c r="D9" s="285" t="s">
        <v>355</v>
      </c>
      <c r="E9" s="34" t="s">
        <v>384</v>
      </c>
      <c r="F9" s="24" t="s">
        <v>460</v>
      </c>
      <c r="G9" s="24" t="s">
        <v>2367</v>
      </c>
      <c r="H9" s="34" t="s">
        <v>1068</v>
      </c>
      <c r="I9" s="70" t="s">
        <v>1309</v>
      </c>
      <c r="J9" s="24" t="s">
        <v>438</v>
      </c>
      <c r="K9" s="190" t="s">
        <v>1467</v>
      </c>
    </row>
    <row r="10" spans="1:11" x14ac:dyDescent="0.3">
      <c r="A10" s="283">
        <v>8</v>
      </c>
      <c r="B10" s="284">
        <v>2012</v>
      </c>
      <c r="C10" s="284" t="s">
        <v>602</v>
      </c>
      <c r="D10" s="285" t="s">
        <v>2034</v>
      </c>
      <c r="E10" s="34" t="s">
        <v>2606</v>
      </c>
      <c r="F10" s="24" t="s">
        <v>1239</v>
      </c>
      <c r="G10" s="24" t="s">
        <v>607</v>
      </c>
      <c r="H10" s="34" t="s">
        <v>1428</v>
      </c>
      <c r="I10" s="70" t="s">
        <v>1310</v>
      </c>
      <c r="J10" s="24" t="s">
        <v>218</v>
      </c>
      <c r="K10" s="189" t="s">
        <v>221</v>
      </c>
    </row>
    <row r="11" spans="1:11" x14ac:dyDescent="0.3">
      <c r="A11" s="286">
        <v>9</v>
      </c>
      <c r="B11" s="284">
        <v>2012</v>
      </c>
      <c r="C11" s="284" t="s">
        <v>232</v>
      </c>
      <c r="D11" s="285" t="s">
        <v>2029</v>
      </c>
      <c r="E11" s="34" t="s">
        <v>905</v>
      </c>
      <c r="F11" s="24" t="s">
        <v>460</v>
      </c>
      <c r="G11" s="24" t="s">
        <v>2370</v>
      </c>
      <c r="H11" s="34" t="s">
        <v>784</v>
      </c>
      <c r="I11" s="70" t="s">
        <v>1927</v>
      </c>
      <c r="J11" s="24" t="s">
        <v>1623</v>
      </c>
      <c r="K11" s="189" t="s">
        <v>221</v>
      </c>
    </row>
    <row r="12" spans="1:11" x14ac:dyDescent="0.3">
      <c r="A12" s="286">
        <v>10</v>
      </c>
      <c r="B12" s="284">
        <v>2012</v>
      </c>
      <c r="C12" s="284" t="s">
        <v>592</v>
      </c>
      <c r="D12" s="285" t="s">
        <v>977</v>
      </c>
      <c r="E12" s="34" t="s">
        <v>2030</v>
      </c>
      <c r="F12" s="24" t="s">
        <v>460</v>
      </c>
      <c r="G12" s="24" t="s">
        <v>2371</v>
      </c>
      <c r="H12" s="34" t="s">
        <v>2662</v>
      </c>
      <c r="I12" s="70" t="s">
        <v>1926</v>
      </c>
      <c r="J12" s="24" t="s">
        <v>1623</v>
      </c>
      <c r="K12" s="189" t="s">
        <v>221</v>
      </c>
    </row>
    <row r="13" spans="1:11" x14ac:dyDescent="0.3">
      <c r="A13" s="283">
        <v>11</v>
      </c>
      <c r="B13" s="284">
        <v>2012</v>
      </c>
      <c r="C13" s="284" t="s">
        <v>601</v>
      </c>
      <c r="D13" s="285" t="s">
        <v>196</v>
      </c>
      <c r="E13" s="34" t="s">
        <v>2032</v>
      </c>
      <c r="F13" s="24" t="s">
        <v>1239</v>
      </c>
      <c r="G13" s="24" t="s">
        <v>2368</v>
      </c>
      <c r="H13" s="34" t="s">
        <v>1069</v>
      </c>
      <c r="I13" s="70" t="s">
        <v>1297</v>
      </c>
      <c r="J13" s="24" t="s">
        <v>218</v>
      </c>
      <c r="K13" s="189" t="s">
        <v>221</v>
      </c>
    </row>
    <row r="14" spans="1:11" x14ac:dyDescent="0.3">
      <c r="A14" s="286">
        <v>12</v>
      </c>
      <c r="B14" s="284">
        <v>2012</v>
      </c>
      <c r="C14" s="284" t="s">
        <v>601</v>
      </c>
      <c r="D14" s="285" t="s">
        <v>114</v>
      </c>
      <c r="E14" s="34" t="s">
        <v>2476</v>
      </c>
      <c r="F14" s="24" t="s">
        <v>1239</v>
      </c>
      <c r="G14" s="24" t="s">
        <v>594</v>
      </c>
      <c r="H14" s="34" t="s">
        <v>785</v>
      </c>
      <c r="I14" s="70" t="s">
        <v>1300</v>
      </c>
      <c r="J14" s="24" t="s">
        <v>218</v>
      </c>
      <c r="K14" s="189" t="s">
        <v>221</v>
      </c>
    </row>
    <row r="15" spans="1:11" x14ac:dyDescent="0.3">
      <c r="A15" s="283">
        <v>13</v>
      </c>
      <c r="B15" s="284">
        <v>2012</v>
      </c>
      <c r="C15" s="284" t="s">
        <v>600</v>
      </c>
      <c r="D15" s="285" t="s">
        <v>2031</v>
      </c>
      <c r="E15" s="34" t="s">
        <v>904</v>
      </c>
      <c r="F15" s="24" t="s">
        <v>460</v>
      </c>
      <c r="G15" s="24" t="s">
        <v>569</v>
      </c>
      <c r="H15" s="34" t="s">
        <v>756</v>
      </c>
      <c r="I15" s="71" t="s">
        <v>1302</v>
      </c>
      <c r="J15" s="24" t="s">
        <v>116</v>
      </c>
      <c r="K15" s="189" t="s">
        <v>2028</v>
      </c>
    </row>
    <row r="16" spans="1:11" x14ac:dyDescent="0.3">
      <c r="A16" s="286">
        <v>14</v>
      </c>
      <c r="B16" s="284">
        <v>2012</v>
      </c>
      <c r="C16" s="284" t="s">
        <v>217</v>
      </c>
      <c r="D16" s="285" t="s">
        <v>239</v>
      </c>
      <c r="E16" s="34" t="s">
        <v>385</v>
      </c>
      <c r="F16" s="24" t="s">
        <v>2416</v>
      </c>
      <c r="G16" s="24" t="s">
        <v>2373</v>
      </c>
      <c r="H16" s="34" t="s">
        <v>1431</v>
      </c>
      <c r="I16" s="71" t="s">
        <v>1292</v>
      </c>
      <c r="J16" s="24" t="s">
        <v>218</v>
      </c>
      <c r="K16" s="189" t="s">
        <v>221</v>
      </c>
    </row>
    <row r="17" spans="1:11" x14ac:dyDescent="0.3">
      <c r="A17" s="286">
        <v>15</v>
      </c>
      <c r="B17" s="284">
        <v>2012</v>
      </c>
      <c r="C17" s="284" t="s">
        <v>217</v>
      </c>
      <c r="D17" s="285" t="s">
        <v>593</v>
      </c>
      <c r="E17" s="34" t="s">
        <v>2477</v>
      </c>
      <c r="F17" s="24" t="s">
        <v>2416</v>
      </c>
      <c r="G17" s="24" t="s">
        <v>461</v>
      </c>
      <c r="H17" s="34" t="s">
        <v>2663</v>
      </c>
      <c r="I17" s="71" t="s">
        <v>1295</v>
      </c>
      <c r="J17" s="24" t="s">
        <v>437</v>
      </c>
      <c r="K17" s="190" t="s">
        <v>1622</v>
      </c>
    </row>
    <row r="18" spans="1:11" x14ac:dyDescent="0.3">
      <c r="A18" s="283">
        <v>16</v>
      </c>
      <c r="B18" s="284">
        <v>2012</v>
      </c>
      <c r="C18" s="284" t="s">
        <v>448</v>
      </c>
      <c r="D18" s="285" t="s">
        <v>220</v>
      </c>
      <c r="E18" s="35" t="s">
        <v>903</v>
      </c>
      <c r="F18" s="25" t="s">
        <v>2372</v>
      </c>
      <c r="G18" s="25" t="s">
        <v>444</v>
      </c>
      <c r="H18" s="35" t="s">
        <v>786</v>
      </c>
      <c r="I18" s="70" t="s">
        <v>1925</v>
      </c>
      <c r="J18" s="25" t="s">
        <v>438</v>
      </c>
      <c r="K18" s="191" t="s">
        <v>221</v>
      </c>
    </row>
    <row r="19" spans="1:11" x14ac:dyDescent="0.3">
      <c r="A19" s="286">
        <v>17</v>
      </c>
      <c r="B19" s="284">
        <v>2012</v>
      </c>
      <c r="C19" s="284" t="s">
        <v>604</v>
      </c>
      <c r="D19" s="285" t="s">
        <v>249</v>
      </c>
      <c r="E19" s="34" t="s">
        <v>697</v>
      </c>
      <c r="F19" s="24" t="s">
        <v>1238</v>
      </c>
      <c r="G19" s="24" t="s">
        <v>2376</v>
      </c>
      <c r="H19" s="34" t="s">
        <v>886</v>
      </c>
      <c r="I19" s="70" t="s">
        <v>1924</v>
      </c>
      <c r="J19" s="24" t="s">
        <v>437</v>
      </c>
      <c r="K19" s="189" t="s">
        <v>221</v>
      </c>
    </row>
    <row r="20" spans="1:11" x14ac:dyDescent="0.3">
      <c r="A20" s="283">
        <v>18</v>
      </c>
      <c r="B20" s="284">
        <v>2012</v>
      </c>
      <c r="C20" s="284" t="s">
        <v>605</v>
      </c>
      <c r="D20" s="285" t="s">
        <v>901</v>
      </c>
      <c r="E20" s="34" t="s">
        <v>902</v>
      </c>
      <c r="F20" s="24" t="s">
        <v>460</v>
      </c>
      <c r="G20" s="24" t="s">
        <v>2375</v>
      </c>
      <c r="H20" s="34" t="s">
        <v>1434</v>
      </c>
      <c r="I20" s="71" t="s">
        <v>1923</v>
      </c>
      <c r="J20" s="24" t="s">
        <v>1623</v>
      </c>
      <c r="K20" s="189" t="s">
        <v>221</v>
      </c>
    </row>
    <row r="21" spans="1:11" x14ac:dyDescent="0.3">
      <c r="A21" s="286">
        <v>19</v>
      </c>
      <c r="B21" s="284">
        <v>2012</v>
      </c>
      <c r="C21" s="284" t="s">
        <v>605</v>
      </c>
      <c r="D21" s="285" t="s">
        <v>2027</v>
      </c>
      <c r="E21" s="34" t="s">
        <v>2607</v>
      </c>
      <c r="F21" s="24" t="s">
        <v>460</v>
      </c>
      <c r="G21" s="24" t="s">
        <v>2374</v>
      </c>
      <c r="H21" s="34" t="s">
        <v>1422</v>
      </c>
      <c r="I21" s="71" t="s">
        <v>1291</v>
      </c>
      <c r="J21" s="24" t="s">
        <v>1623</v>
      </c>
      <c r="K21" s="189" t="s">
        <v>1265</v>
      </c>
    </row>
    <row r="22" spans="1:11" x14ac:dyDescent="0.3">
      <c r="A22" s="286">
        <v>20</v>
      </c>
      <c r="B22" s="284">
        <v>2012</v>
      </c>
      <c r="C22" s="284" t="s">
        <v>605</v>
      </c>
      <c r="D22" s="285" t="s">
        <v>1617</v>
      </c>
      <c r="E22" s="34" t="s">
        <v>2025</v>
      </c>
      <c r="F22" s="24" t="s">
        <v>460</v>
      </c>
      <c r="G22" s="177" t="s">
        <v>529</v>
      </c>
      <c r="H22" s="34" t="s">
        <v>2664</v>
      </c>
      <c r="I22" s="71" t="s">
        <v>1289</v>
      </c>
      <c r="J22" s="24" t="s">
        <v>438</v>
      </c>
      <c r="K22" s="189" t="s">
        <v>221</v>
      </c>
    </row>
    <row r="23" spans="1:11" x14ac:dyDescent="0.3">
      <c r="A23" s="283">
        <v>21</v>
      </c>
      <c r="B23" s="284">
        <v>2012</v>
      </c>
      <c r="C23" s="284" t="s">
        <v>605</v>
      </c>
      <c r="D23" s="285" t="s">
        <v>1257</v>
      </c>
      <c r="E23" s="34" t="s">
        <v>2026</v>
      </c>
      <c r="F23" s="24" t="s">
        <v>2372</v>
      </c>
      <c r="G23" s="24" t="s">
        <v>2379</v>
      </c>
      <c r="H23" s="34" t="s">
        <v>787</v>
      </c>
      <c r="I23" s="71"/>
      <c r="J23" s="24" t="s">
        <v>437</v>
      </c>
      <c r="K23" s="189" t="s">
        <v>221</v>
      </c>
    </row>
    <row r="24" spans="1:11" x14ac:dyDescent="0.3">
      <c r="A24" s="286">
        <v>22</v>
      </c>
      <c r="B24" s="284">
        <v>2012</v>
      </c>
      <c r="C24" s="284" t="s">
        <v>605</v>
      </c>
      <c r="D24" s="285" t="s">
        <v>907</v>
      </c>
      <c r="E24" s="34" t="s">
        <v>339</v>
      </c>
      <c r="F24" s="24" t="s">
        <v>460</v>
      </c>
      <c r="G24" s="24" t="s">
        <v>2377</v>
      </c>
      <c r="H24" s="34" t="s">
        <v>2665</v>
      </c>
      <c r="I24" s="71"/>
      <c r="J24" s="24" t="s">
        <v>438</v>
      </c>
      <c r="K24" s="189" t="s">
        <v>221</v>
      </c>
    </row>
    <row r="25" spans="1:11" x14ac:dyDescent="0.3">
      <c r="A25" s="283">
        <v>23</v>
      </c>
      <c r="B25" s="284">
        <v>2012</v>
      </c>
      <c r="C25" s="284" t="s">
        <v>610</v>
      </c>
      <c r="D25" s="285" t="s">
        <v>755</v>
      </c>
      <c r="E25" s="34" t="s">
        <v>2608</v>
      </c>
      <c r="F25" s="24" t="s">
        <v>433</v>
      </c>
      <c r="G25" s="24" t="s">
        <v>586</v>
      </c>
      <c r="H25" s="34" t="s">
        <v>2666</v>
      </c>
      <c r="I25" s="70" t="s">
        <v>1922</v>
      </c>
      <c r="J25" s="24" t="s">
        <v>438</v>
      </c>
      <c r="K25" s="190" t="s">
        <v>1467</v>
      </c>
    </row>
    <row r="26" spans="1:11" x14ac:dyDescent="0.3">
      <c r="A26" s="286">
        <v>24</v>
      </c>
      <c r="B26" s="284">
        <v>2012</v>
      </c>
      <c r="C26" s="284" t="s">
        <v>589</v>
      </c>
      <c r="D26" s="285" t="s">
        <v>110</v>
      </c>
      <c r="E26" s="34" t="s">
        <v>699</v>
      </c>
      <c r="F26" s="24" t="s">
        <v>2416</v>
      </c>
      <c r="G26" s="24" t="s">
        <v>434</v>
      </c>
      <c r="H26" s="34" t="s">
        <v>752</v>
      </c>
      <c r="I26" s="70" t="s">
        <v>1921</v>
      </c>
      <c r="J26" s="24" t="s">
        <v>218</v>
      </c>
      <c r="K26" s="189" t="s">
        <v>221</v>
      </c>
    </row>
    <row r="27" spans="1:11" x14ac:dyDescent="0.3">
      <c r="A27" s="286">
        <v>25</v>
      </c>
      <c r="B27" s="284">
        <v>2012</v>
      </c>
      <c r="C27" s="284" t="s">
        <v>589</v>
      </c>
      <c r="D27" s="285" t="s">
        <v>146</v>
      </c>
      <c r="E27" s="34" t="s">
        <v>698</v>
      </c>
      <c r="F27" s="24" t="s">
        <v>460</v>
      </c>
      <c r="G27" s="24" t="s">
        <v>464</v>
      </c>
      <c r="H27" s="34" t="s">
        <v>759</v>
      </c>
      <c r="I27" s="70" t="s">
        <v>1920</v>
      </c>
      <c r="J27" s="24" t="s">
        <v>437</v>
      </c>
      <c r="K27" s="189" t="s">
        <v>221</v>
      </c>
    </row>
    <row r="28" spans="1:11" x14ac:dyDescent="0.3">
      <c r="A28" s="283">
        <v>26</v>
      </c>
      <c r="B28" s="284">
        <v>2012</v>
      </c>
      <c r="C28" s="284" t="s">
        <v>605</v>
      </c>
      <c r="D28" s="285" t="s">
        <v>1264</v>
      </c>
      <c r="E28" s="34" t="s">
        <v>612</v>
      </c>
      <c r="F28" s="24" t="s">
        <v>460</v>
      </c>
      <c r="G28" s="176" t="s">
        <v>2316</v>
      </c>
      <c r="H28" s="34" t="s">
        <v>2681</v>
      </c>
      <c r="I28" s="70" t="s">
        <v>1294</v>
      </c>
      <c r="J28" s="24" t="s">
        <v>437</v>
      </c>
      <c r="K28" s="189" t="s">
        <v>2028</v>
      </c>
    </row>
    <row r="29" spans="1:11" x14ac:dyDescent="0.3">
      <c r="A29" s="286">
        <v>27</v>
      </c>
      <c r="B29" s="284">
        <v>2012</v>
      </c>
      <c r="C29" s="284" t="s">
        <v>516</v>
      </c>
      <c r="D29" s="285" t="s">
        <v>1615</v>
      </c>
      <c r="E29" s="34" t="s">
        <v>2022</v>
      </c>
      <c r="F29" s="24" t="s">
        <v>460</v>
      </c>
      <c r="G29" s="24" t="s">
        <v>539</v>
      </c>
      <c r="H29" s="34" t="s">
        <v>2667</v>
      </c>
      <c r="I29" s="70" t="s">
        <v>1287</v>
      </c>
      <c r="J29" s="24" t="s">
        <v>1623</v>
      </c>
      <c r="K29" s="189" t="s">
        <v>221</v>
      </c>
    </row>
    <row r="30" spans="1:11" x14ac:dyDescent="0.3">
      <c r="A30" s="283">
        <v>28</v>
      </c>
      <c r="B30" s="284">
        <v>2012</v>
      </c>
      <c r="C30" s="284" t="s">
        <v>516</v>
      </c>
      <c r="D30" s="285" t="s">
        <v>2024</v>
      </c>
      <c r="E30" s="34" t="s">
        <v>1332</v>
      </c>
      <c r="F30" s="24" t="s">
        <v>436</v>
      </c>
      <c r="G30" s="176" t="s">
        <v>2309</v>
      </c>
      <c r="H30" s="34" t="s">
        <v>788</v>
      </c>
      <c r="I30" s="70" t="s">
        <v>1919</v>
      </c>
      <c r="J30" s="24" t="s">
        <v>218</v>
      </c>
      <c r="K30" s="189" t="s">
        <v>221</v>
      </c>
    </row>
    <row r="31" spans="1:11" x14ac:dyDescent="0.3">
      <c r="A31" s="286">
        <v>29</v>
      </c>
      <c r="B31" s="284">
        <v>2012</v>
      </c>
      <c r="C31" s="284" t="s">
        <v>516</v>
      </c>
      <c r="D31" s="287" t="s">
        <v>1423</v>
      </c>
      <c r="E31" s="34" t="s">
        <v>899</v>
      </c>
      <c r="F31" s="24" t="s">
        <v>436</v>
      </c>
      <c r="G31" s="24" t="s">
        <v>2381</v>
      </c>
      <c r="H31" s="34" t="s">
        <v>1070</v>
      </c>
      <c r="I31" s="70" t="s">
        <v>1288</v>
      </c>
      <c r="J31" s="24" t="s">
        <v>438</v>
      </c>
      <c r="K31" s="189" t="s">
        <v>2028</v>
      </c>
    </row>
    <row r="32" spans="1:11" x14ac:dyDescent="0.3">
      <c r="A32" s="286">
        <v>30</v>
      </c>
      <c r="B32" s="284">
        <v>2012</v>
      </c>
      <c r="C32" s="284" t="s">
        <v>516</v>
      </c>
      <c r="D32" s="285" t="s">
        <v>2021</v>
      </c>
      <c r="E32" s="34" t="s">
        <v>898</v>
      </c>
      <c r="F32" s="24" t="s">
        <v>1239</v>
      </c>
      <c r="G32" s="24" t="s">
        <v>2380</v>
      </c>
      <c r="H32" s="34" t="s">
        <v>789</v>
      </c>
      <c r="I32" s="70" t="s">
        <v>1918</v>
      </c>
      <c r="J32" s="24" t="s">
        <v>437</v>
      </c>
      <c r="K32" s="189" t="s">
        <v>221</v>
      </c>
    </row>
    <row r="33" spans="1:11" x14ac:dyDescent="0.3">
      <c r="A33" s="283">
        <v>31</v>
      </c>
      <c r="B33" s="284">
        <v>2012</v>
      </c>
      <c r="C33" s="284" t="s">
        <v>592</v>
      </c>
      <c r="D33" s="285" t="s">
        <v>920</v>
      </c>
      <c r="E33" s="41" t="s">
        <v>2018</v>
      </c>
      <c r="F33" s="26" t="s">
        <v>2416</v>
      </c>
      <c r="G33" s="31" t="s">
        <v>552</v>
      </c>
      <c r="H33" s="36" t="s">
        <v>1071</v>
      </c>
      <c r="I33" s="72" t="s">
        <v>1293</v>
      </c>
      <c r="J33" s="26" t="s">
        <v>2023</v>
      </c>
      <c r="K33" s="192" t="s">
        <v>147</v>
      </c>
    </row>
    <row r="34" spans="1:11" x14ac:dyDescent="0.3">
      <c r="A34" s="286">
        <v>32</v>
      </c>
      <c r="B34" s="284">
        <v>2012</v>
      </c>
      <c r="C34" s="284" t="s">
        <v>53</v>
      </c>
      <c r="D34" s="285" t="s">
        <v>2019</v>
      </c>
      <c r="E34" s="41" t="s">
        <v>386</v>
      </c>
      <c r="F34" s="26" t="s">
        <v>2416</v>
      </c>
      <c r="G34" s="31" t="s">
        <v>2383</v>
      </c>
      <c r="H34" s="36" t="s">
        <v>2613</v>
      </c>
      <c r="I34" s="72"/>
      <c r="J34" s="26" t="s">
        <v>218</v>
      </c>
      <c r="K34" s="192" t="s">
        <v>222</v>
      </c>
    </row>
    <row r="35" spans="1:11" x14ac:dyDescent="0.3">
      <c r="A35" s="283">
        <v>33</v>
      </c>
      <c r="B35" s="284">
        <v>2012</v>
      </c>
      <c r="C35" s="284" t="s">
        <v>231</v>
      </c>
      <c r="D35" s="285" t="s">
        <v>2016</v>
      </c>
      <c r="E35" s="41" t="s">
        <v>625</v>
      </c>
      <c r="F35" s="24" t="s">
        <v>433</v>
      </c>
      <c r="G35" s="31" t="s">
        <v>2382</v>
      </c>
      <c r="H35" s="36" t="s">
        <v>2614</v>
      </c>
      <c r="I35" s="72" t="s">
        <v>1286</v>
      </c>
      <c r="J35" s="26" t="s">
        <v>218</v>
      </c>
      <c r="K35" s="192" t="s">
        <v>222</v>
      </c>
    </row>
    <row r="36" spans="1:11" x14ac:dyDescent="0.3">
      <c r="A36" s="286">
        <v>34</v>
      </c>
      <c r="B36" s="284">
        <v>2012</v>
      </c>
      <c r="C36" s="284" t="s">
        <v>584</v>
      </c>
      <c r="D36" s="285" t="s">
        <v>137</v>
      </c>
      <c r="E36" s="41" t="s">
        <v>1187</v>
      </c>
      <c r="F36" s="24" t="s">
        <v>1239</v>
      </c>
      <c r="G36" s="31" t="s">
        <v>490</v>
      </c>
      <c r="H36" s="36" t="s">
        <v>1429</v>
      </c>
      <c r="I36" s="72" t="s">
        <v>1917</v>
      </c>
      <c r="J36" s="26" t="s">
        <v>218</v>
      </c>
      <c r="K36" s="192" t="s">
        <v>222</v>
      </c>
    </row>
    <row r="37" spans="1:11" x14ac:dyDescent="0.3">
      <c r="A37" s="286">
        <v>35</v>
      </c>
      <c r="B37" s="284">
        <v>2012</v>
      </c>
      <c r="C37" s="284" t="s">
        <v>595</v>
      </c>
      <c r="D37" s="288" t="s">
        <v>1597</v>
      </c>
      <c r="E37" s="41" t="s">
        <v>330</v>
      </c>
      <c r="F37" s="24" t="s">
        <v>1239</v>
      </c>
      <c r="G37" s="31" t="s">
        <v>609</v>
      </c>
      <c r="H37" s="36" t="s">
        <v>1199</v>
      </c>
      <c r="I37" s="72" t="s">
        <v>1916</v>
      </c>
      <c r="J37" s="26" t="s">
        <v>218</v>
      </c>
      <c r="K37" s="192" t="s">
        <v>222</v>
      </c>
    </row>
    <row r="38" spans="1:11" x14ac:dyDescent="0.3">
      <c r="A38" s="283">
        <v>36</v>
      </c>
      <c r="B38" s="284">
        <v>2012</v>
      </c>
      <c r="C38" s="284" t="s">
        <v>232</v>
      </c>
      <c r="D38" s="285" t="s">
        <v>578</v>
      </c>
      <c r="E38" s="41" t="s">
        <v>897</v>
      </c>
      <c r="F38" s="26" t="s">
        <v>2416</v>
      </c>
      <c r="G38" s="31" t="s">
        <v>522</v>
      </c>
      <c r="H38" s="36" t="s">
        <v>2615</v>
      </c>
      <c r="I38" s="72"/>
      <c r="J38" s="26" t="s">
        <v>438</v>
      </c>
      <c r="K38" s="192" t="s">
        <v>222</v>
      </c>
    </row>
    <row r="39" spans="1:11" x14ac:dyDescent="0.3">
      <c r="A39" s="286">
        <v>37</v>
      </c>
      <c r="B39" s="284">
        <v>2012</v>
      </c>
      <c r="C39" s="284" t="s">
        <v>592</v>
      </c>
      <c r="D39" s="285" t="s">
        <v>1613</v>
      </c>
      <c r="E39" s="41" t="s">
        <v>2015</v>
      </c>
      <c r="F39" s="26" t="s">
        <v>2416</v>
      </c>
      <c r="G39" s="31" t="s">
        <v>550</v>
      </c>
      <c r="H39" s="36" t="s">
        <v>669</v>
      </c>
      <c r="I39" s="72" t="s">
        <v>975</v>
      </c>
      <c r="J39" s="26" t="s">
        <v>438</v>
      </c>
      <c r="K39" s="192" t="s">
        <v>222</v>
      </c>
    </row>
    <row r="40" spans="1:11" x14ac:dyDescent="0.3">
      <c r="A40" s="283">
        <v>38</v>
      </c>
      <c r="B40" s="284">
        <v>2012</v>
      </c>
      <c r="C40" s="284" t="s">
        <v>592</v>
      </c>
      <c r="D40" s="285" t="s">
        <v>102</v>
      </c>
      <c r="E40" s="36" t="s">
        <v>700</v>
      </c>
      <c r="F40" s="26" t="s">
        <v>436</v>
      </c>
      <c r="G40" s="31" t="s">
        <v>2384</v>
      </c>
      <c r="H40" s="36" t="s">
        <v>1198</v>
      </c>
      <c r="I40" s="72" t="s">
        <v>1915</v>
      </c>
      <c r="J40" s="26" t="s">
        <v>218</v>
      </c>
      <c r="K40" s="192" t="s">
        <v>222</v>
      </c>
    </row>
    <row r="41" spans="1:11" x14ac:dyDescent="0.3">
      <c r="A41" s="286">
        <v>39</v>
      </c>
      <c r="B41" s="284">
        <v>2012</v>
      </c>
      <c r="C41" s="284" t="s">
        <v>592</v>
      </c>
      <c r="D41" s="285" t="s">
        <v>108</v>
      </c>
      <c r="E41" s="37" t="s">
        <v>701</v>
      </c>
      <c r="F41" s="27" t="s">
        <v>2416</v>
      </c>
      <c r="G41" s="27" t="s">
        <v>525</v>
      </c>
      <c r="H41" s="37" t="s">
        <v>426</v>
      </c>
      <c r="I41" s="73" t="s">
        <v>974</v>
      </c>
      <c r="J41" s="26" t="s">
        <v>438</v>
      </c>
      <c r="K41" s="192" t="s">
        <v>222</v>
      </c>
    </row>
    <row r="42" spans="1:11" x14ac:dyDescent="0.3">
      <c r="A42" s="286">
        <v>40</v>
      </c>
      <c r="B42" s="284">
        <v>2012</v>
      </c>
      <c r="C42" s="284" t="s">
        <v>601</v>
      </c>
      <c r="D42" s="285" t="s">
        <v>230</v>
      </c>
      <c r="E42" s="42" t="s">
        <v>331</v>
      </c>
      <c r="F42" s="7" t="s">
        <v>1239</v>
      </c>
      <c r="G42" s="32" t="s">
        <v>503</v>
      </c>
      <c r="H42" s="38" t="s">
        <v>2434</v>
      </c>
      <c r="I42" s="74" t="s">
        <v>973</v>
      </c>
      <c r="J42" s="26" t="s">
        <v>437</v>
      </c>
      <c r="K42" s="192" t="s">
        <v>222</v>
      </c>
    </row>
    <row r="43" spans="1:11" x14ac:dyDescent="0.3">
      <c r="A43" s="283">
        <v>41</v>
      </c>
      <c r="B43" s="284">
        <v>2012</v>
      </c>
      <c r="C43" s="284" t="s">
        <v>596</v>
      </c>
      <c r="D43" s="285" t="s">
        <v>226</v>
      </c>
      <c r="E43" s="41" t="s">
        <v>2478</v>
      </c>
      <c r="F43" s="24" t="s">
        <v>433</v>
      </c>
      <c r="G43" s="31" t="s">
        <v>583</v>
      </c>
      <c r="H43" s="36" t="s">
        <v>1200</v>
      </c>
      <c r="I43" s="72" t="s">
        <v>972</v>
      </c>
      <c r="J43" s="26" t="s">
        <v>218</v>
      </c>
      <c r="K43" s="192" t="s">
        <v>222</v>
      </c>
    </row>
    <row r="44" spans="1:11" x14ac:dyDescent="0.3">
      <c r="A44" s="286">
        <v>42</v>
      </c>
      <c r="B44" s="284">
        <v>2012</v>
      </c>
      <c r="C44" s="284" t="s">
        <v>605</v>
      </c>
      <c r="D44" s="285" t="s">
        <v>2013</v>
      </c>
      <c r="E44" s="43" t="s">
        <v>2014</v>
      </c>
      <c r="F44" s="24" t="s">
        <v>433</v>
      </c>
      <c r="G44" s="33" t="s">
        <v>2385</v>
      </c>
      <c r="H44" s="39" t="s">
        <v>2485</v>
      </c>
      <c r="I44" s="75" t="s">
        <v>971</v>
      </c>
      <c r="J44" s="26" t="s">
        <v>437</v>
      </c>
      <c r="K44" s="192" t="s">
        <v>222</v>
      </c>
    </row>
    <row r="45" spans="1:11" x14ac:dyDescent="0.3">
      <c r="A45" s="283">
        <v>43</v>
      </c>
      <c r="B45" s="284">
        <v>2012</v>
      </c>
      <c r="C45" s="284" t="s">
        <v>610</v>
      </c>
      <c r="D45" s="285" t="s">
        <v>2093</v>
      </c>
      <c r="E45" s="37" t="s">
        <v>690</v>
      </c>
      <c r="F45" s="24" t="s">
        <v>1239</v>
      </c>
      <c r="G45" s="27" t="s">
        <v>2319</v>
      </c>
      <c r="H45" s="37" t="s">
        <v>334</v>
      </c>
      <c r="I45" s="73" t="s">
        <v>1005</v>
      </c>
      <c r="J45" s="26" t="s">
        <v>218</v>
      </c>
      <c r="K45" s="192" t="s">
        <v>222</v>
      </c>
    </row>
    <row r="46" spans="1:11" x14ac:dyDescent="0.3">
      <c r="A46" s="286">
        <v>44</v>
      </c>
      <c r="B46" s="284">
        <v>2012</v>
      </c>
      <c r="C46" s="284" t="s">
        <v>450</v>
      </c>
      <c r="D46" s="285" t="s">
        <v>1358</v>
      </c>
      <c r="E46" s="41" t="s">
        <v>2479</v>
      </c>
      <c r="F46" s="24" t="s">
        <v>433</v>
      </c>
      <c r="G46" s="31" t="s">
        <v>22</v>
      </c>
      <c r="H46" s="36" t="s">
        <v>790</v>
      </c>
      <c r="I46" s="72" t="s">
        <v>970</v>
      </c>
      <c r="J46" s="26" t="s">
        <v>438</v>
      </c>
      <c r="K46" s="193" t="s">
        <v>222</v>
      </c>
    </row>
    <row r="47" spans="1:11" x14ac:dyDescent="0.3">
      <c r="A47" s="286">
        <v>45</v>
      </c>
      <c r="B47" s="284">
        <v>2012</v>
      </c>
      <c r="C47" s="284" t="s">
        <v>589</v>
      </c>
      <c r="D47" s="288" t="s">
        <v>1433</v>
      </c>
      <c r="E47" s="41" t="s">
        <v>1188</v>
      </c>
      <c r="F47" s="24" t="s">
        <v>433</v>
      </c>
      <c r="G47" s="31" t="s">
        <v>2388</v>
      </c>
      <c r="H47" s="36" t="s">
        <v>335</v>
      </c>
      <c r="I47" s="72" t="s">
        <v>1914</v>
      </c>
      <c r="J47" s="26" t="s">
        <v>116</v>
      </c>
      <c r="K47" s="193" t="s">
        <v>147</v>
      </c>
    </row>
    <row r="48" spans="1:11" x14ac:dyDescent="0.3">
      <c r="A48" s="283">
        <v>46</v>
      </c>
      <c r="B48" s="284">
        <v>2012</v>
      </c>
      <c r="C48" s="284" t="s">
        <v>584</v>
      </c>
      <c r="D48" s="285" t="s">
        <v>143</v>
      </c>
      <c r="E48" s="39" t="s">
        <v>332</v>
      </c>
      <c r="F48" s="24" t="s">
        <v>433</v>
      </c>
      <c r="G48" s="33" t="s">
        <v>499</v>
      </c>
      <c r="H48" s="39" t="s">
        <v>289</v>
      </c>
      <c r="I48" s="75" t="s">
        <v>969</v>
      </c>
      <c r="J48" s="26" t="s">
        <v>438</v>
      </c>
      <c r="K48" s="192" t="s">
        <v>222</v>
      </c>
    </row>
    <row r="49" spans="1:11" x14ac:dyDescent="0.3">
      <c r="A49" s="286">
        <v>47</v>
      </c>
      <c r="B49" s="284">
        <v>2012</v>
      </c>
      <c r="C49" s="284" t="s">
        <v>584</v>
      </c>
      <c r="D49" s="285" t="s">
        <v>138</v>
      </c>
      <c r="E49" s="39" t="s">
        <v>189</v>
      </c>
      <c r="F49" s="24" t="s">
        <v>433</v>
      </c>
      <c r="G49" s="33" t="s">
        <v>505</v>
      </c>
      <c r="H49" s="39" t="s">
        <v>1201</v>
      </c>
      <c r="I49" s="75" t="s">
        <v>968</v>
      </c>
      <c r="J49" s="26" t="s">
        <v>438</v>
      </c>
      <c r="K49" s="192" t="s">
        <v>222</v>
      </c>
    </row>
    <row r="50" spans="1:11" x14ac:dyDescent="0.3">
      <c r="A50" s="283">
        <v>48</v>
      </c>
      <c r="B50" s="284">
        <v>2012</v>
      </c>
      <c r="C50" s="284" t="s">
        <v>584</v>
      </c>
      <c r="D50" s="285" t="s">
        <v>2012</v>
      </c>
      <c r="E50" s="39" t="s">
        <v>2609</v>
      </c>
      <c r="F50" s="24" t="s">
        <v>1238</v>
      </c>
      <c r="G50" s="33" t="s">
        <v>2390</v>
      </c>
      <c r="H50" s="39" t="s">
        <v>2486</v>
      </c>
      <c r="I50" s="75" t="s">
        <v>967</v>
      </c>
      <c r="J50" s="26" t="s">
        <v>438</v>
      </c>
      <c r="K50" s="192" t="s">
        <v>222</v>
      </c>
    </row>
    <row r="51" spans="1:11" x14ac:dyDescent="0.3">
      <c r="A51" s="286">
        <v>49</v>
      </c>
      <c r="B51" s="284">
        <v>2012</v>
      </c>
      <c r="C51" s="284" t="s">
        <v>232</v>
      </c>
      <c r="D51" s="285" t="s">
        <v>126</v>
      </c>
      <c r="E51" s="39" t="s">
        <v>1190</v>
      </c>
      <c r="F51" s="28" t="s">
        <v>460</v>
      </c>
      <c r="G51" s="33" t="s">
        <v>532</v>
      </c>
      <c r="H51" s="39" t="s">
        <v>668</v>
      </c>
      <c r="I51" s="75"/>
      <c r="J51" s="26" t="s">
        <v>438</v>
      </c>
      <c r="K51" s="192" t="s">
        <v>219</v>
      </c>
    </row>
    <row r="52" spans="1:11" x14ac:dyDescent="0.3">
      <c r="A52" s="286">
        <v>50</v>
      </c>
      <c r="B52" s="284">
        <v>2012</v>
      </c>
      <c r="C52" s="284" t="s">
        <v>592</v>
      </c>
      <c r="D52" s="288" t="s">
        <v>1261</v>
      </c>
      <c r="E52" s="39" t="s">
        <v>333</v>
      </c>
      <c r="F52" s="28" t="s">
        <v>460</v>
      </c>
      <c r="G52" s="33" t="s">
        <v>548</v>
      </c>
      <c r="H52" s="39" t="s">
        <v>2616</v>
      </c>
      <c r="I52" s="75" t="s">
        <v>966</v>
      </c>
      <c r="J52" s="26" t="s">
        <v>438</v>
      </c>
      <c r="K52" s="192" t="s">
        <v>222</v>
      </c>
    </row>
    <row r="53" spans="1:11" x14ac:dyDescent="0.3">
      <c r="A53" s="283">
        <v>51</v>
      </c>
      <c r="B53" s="284">
        <v>2012</v>
      </c>
      <c r="C53" s="284" t="s">
        <v>610</v>
      </c>
      <c r="D53" s="285" t="s">
        <v>860</v>
      </c>
      <c r="E53" s="39" t="s">
        <v>613</v>
      </c>
      <c r="F53" s="28" t="s">
        <v>460</v>
      </c>
      <c r="G53" s="33" t="s">
        <v>581</v>
      </c>
      <c r="H53" s="39" t="s">
        <v>651</v>
      </c>
      <c r="I53" s="75" t="s">
        <v>965</v>
      </c>
      <c r="J53" s="26" t="s">
        <v>438</v>
      </c>
      <c r="K53" s="192" t="s">
        <v>222</v>
      </c>
    </row>
    <row r="54" spans="1:11" x14ac:dyDescent="0.3">
      <c r="A54" s="286">
        <v>52</v>
      </c>
      <c r="B54" s="284">
        <v>2012</v>
      </c>
      <c r="C54" s="284" t="s">
        <v>431</v>
      </c>
      <c r="D54" s="288" t="s">
        <v>1259</v>
      </c>
      <c r="E54" s="39" t="s">
        <v>2480</v>
      </c>
      <c r="F54" s="24" t="s">
        <v>1239</v>
      </c>
      <c r="G54" s="33" t="s">
        <v>2387</v>
      </c>
      <c r="H54" s="39" t="s">
        <v>2617</v>
      </c>
      <c r="I54" s="75" t="s">
        <v>964</v>
      </c>
      <c r="J54" s="26" t="s">
        <v>438</v>
      </c>
      <c r="K54" s="192" t="s">
        <v>222</v>
      </c>
    </row>
    <row r="55" spans="1:11" x14ac:dyDescent="0.3">
      <c r="A55" s="283">
        <v>53</v>
      </c>
      <c r="B55" s="284">
        <v>2012</v>
      </c>
      <c r="C55" s="284" t="s">
        <v>516</v>
      </c>
      <c r="D55" s="285" t="s">
        <v>2481</v>
      </c>
      <c r="E55" s="39" t="s">
        <v>1769</v>
      </c>
      <c r="F55" s="24" t="s">
        <v>1239</v>
      </c>
      <c r="G55" s="31" t="s">
        <v>1595</v>
      </c>
      <c r="H55" s="39" t="s">
        <v>2487</v>
      </c>
      <c r="I55" s="75" t="s">
        <v>963</v>
      </c>
      <c r="J55" s="26" t="s">
        <v>438</v>
      </c>
      <c r="K55" s="192" t="s">
        <v>222</v>
      </c>
    </row>
    <row r="56" spans="1:11" x14ac:dyDescent="0.3">
      <c r="A56" s="286">
        <v>54</v>
      </c>
      <c r="B56" s="284">
        <v>2012</v>
      </c>
      <c r="C56" s="284" t="s">
        <v>516</v>
      </c>
      <c r="D56" s="285" t="s">
        <v>1767</v>
      </c>
      <c r="E56" s="39" t="s">
        <v>1189</v>
      </c>
      <c r="F56" s="28" t="s">
        <v>2416</v>
      </c>
      <c r="G56" s="33" t="s">
        <v>546</v>
      </c>
      <c r="H56" s="39" t="s">
        <v>336</v>
      </c>
      <c r="I56" s="75" t="s">
        <v>962</v>
      </c>
      <c r="J56" s="26" t="s">
        <v>438</v>
      </c>
      <c r="K56" s="192" t="s">
        <v>222</v>
      </c>
    </row>
    <row r="57" spans="1:11" x14ac:dyDescent="0.3">
      <c r="A57" s="274">
        <v>55</v>
      </c>
      <c r="B57" s="275">
        <v>2013</v>
      </c>
      <c r="C57" s="275" t="s">
        <v>450</v>
      </c>
      <c r="D57" s="276" t="s">
        <v>1596</v>
      </c>
      <c r="E57" s="37" t="s">
        <v>614</v>
      </c>
      <c r="F57" s="27" t="s">
        <v>2416</v>
      </c>
      <c r="G57" s="27" t="s">
        <v>2389</v>
      </c>
      <c r="H57" s="37" t="s">
        <v>704</v>
      </c>
      <c r="I57" s="73" t="s">
        <v>961</v>
      </c>
      <c r="J57" s="29" t="s">
        <v>218</v>
      </c>
      <c r="K57" s="194" t="s">
        <v>222</v>
      </c>
    </row>
    <row r="58" spans="1:11" x14ac:dyDescent="0.3">
      <c r="A58" s="277">
        <v>56</v>
      </c>
      <c r="B58" s="275">
        <v>2013</v>
      </c>
      <c r="C58" s="275" t="s">
        <v>602</v>
      </c>
      <c r="D58" s="278" t="s">
        <v>1192</v>
      </c>
      <c r="E58" s="37" t="s">
        <v>1193</v>
      </c>
      <c r="F58" s="24" t="s">
        <v>433</v>
      </c>
      <c r="G58" s="27" t="s">
        <v>456</v>
      </c>
      <c r="H58" s="37" t="s">
        <v>791</v>
      </c>
      <c r="I58" s="73" t="s">
        <v>1913</v>
      </c>
      <c r="J58" s="29" t="s">
        <v>218</v>
      </c>
      <c r="K58" s="194" t="s">
        <v>222</v>
      </c>
    </row>
    <row r="59" spans="1:11" x14ac:dyDescent="0.3">
      <c r="A59" s="274">
        <v>57</v>
      </c>
      <c r="B59" s="275">
        <v>2013</v>
      </c>
      <c r="C59" s="275" t="s">
        <v>599</v>
      </c>
      <c r="D59" s="276" t="s">
        <v>1424</v>
      </c>
      <c r="E59" s="37" t="s">
        <v>1766</v>
      </c>
      <c r="F59" s="27" t="s">
        <v>2416</v>
      </c>
      <c r="G59" s="27" t="s">
        <v>575</v>
      </c>
      <c r="H59" s="37" t="s">
        <v>2668</v>
      </c>
      <c r="I59" s="73" t="s">
        <v>960</v>
      </c>
      <c r="J59" s="29" t="s">
        <v>218</v>
      </c>
      <c r="K59" s="194" t="s">
        <v>219</v>
      </c>
    </row>
    <row r="60" spans="1:11" x14ac:dyDescent="0.3">
      <c r="A60" s="277">
        <v>58</v>
      </c>
      <c r="B60" s="275">
        <v>2013</v>
      </c>
      <c r="C60" s="275" t="s">
        <v>600</v>
      </c>
      <c r="D60" s="278" t="s">
        <v>247</v>
      </c>
      <c r="E60" s="37" t="s">
        <v>705</v>
      </c>
      <c r="F60" s="27" t="s">
        <v>1239</v>
      </c>
      <c r="G60" s="27" t="s">
        <v>563</v>
      </c>
      <c r="H60" s="37" t="s">
        <v>1421</v>
      </c>
      <c r="I60" s="73" t="s">
        <v>1912</v>
      </c>
      <c r="J60" s="29" t="s">
        <v>218</v>
      </c>
      <c r="K60" s="194" t="s">
        <v>221</v>
      </c>
    </row>
    <row r="61" spans="1:11" x14ac:dyDescent="0.3">
      <c r="A61" s="274">
        <v>59</v>
      </c>
      <c r="B61" s="275">
        <v>2013</v>
      </c>
      <c r="C61" s="275" t="s">
        <v>431</v>
      </c>
      <c r="D61" s="278" t="s">
        <v>129</v>
      </c>
      <c r="E61" s="37" t="s">
        <v>1768</v>
      </c>
      <c r="F61" s="24" t="s">
        <v>433</v>
      </c>
      <c r="G61" s="27" t="s">
        <v>470</v>
      </c>
      <c r="H61" s="37" t="s">
        <v>2669</v>
      </c>
      <c r="I61" s="73" t="s">
        <v>959</v>
      </c>
      <c r="J61" s="29" t="s">
        <v>218</v>
      </c>
      <c r="K61" s="194" t="s">
        <v>221</v>
      </c>
    </row>
    <row r="62" spans="1:11" x14ac:dyDescent="0.3">
      <c r="A62" s="274">
        <v>60</v>
      </c>
      <c r="B62" s="275">
        <v>2013</v>
      </c>
      <c r="C62" s="275" t="s">
        <v>589</v>
      </c>
      <c r="D62" s="276" t="s">
        <v>1260</v>
      </c>
      <c r="E62" s="37" t="s">
        <v>86</v>
      </c>
      <c r="F62" s="24" t="s">
        <v>433</v>
      </c>
      <c r="G62" s="27" t="s">
        <v>2392</v>
      </c>
      <c r="H62" s="37" t="s">
        <v>2433</v>
      </c>
      <c r="I62" s="73" t="s">
        <v>1911</v>
      </c>
      <c r="J62" s="29" t="s">
        <v>218</v>
      </c>
      <c r="K62" s="194" t="s">
        <v>1467</v>
      </c>
    </row>
    <row r="63" spans="1:11" x14ac:dyDescent="0.3">
      <c r="A63" s="277">
        <v>61</v>
      </c>
      <c r="B63" s="275">
        <v>2013</v>
      </c>
      <c r="C63" s="275" t="s">
        <v>589</v>
      </c>
      <c r="D63" s="276" t="s">
        <v>1425</v>
      </c>
      <c r="E63" s="37" t="s">
        <v>2610</v>
      </c>
      <c r="F63" s="24" t="s">
        <v>433</v>
      </c>
      <c r="G63" s="27" t="s">
        <v>2386</v>
      </c>
      <c r="H63" s="37" t="s">
        <v>1072</v>
      </c>
      <c r="I63" s="73" t="s">
        <v>1910</v>
      </c>
      <c r="J63" s="29" t="s">
        <v>218</v>
      </c>
      <c r="K63" s="194" t="s">
        <v>145</v>
      </c>
    </row>
    <row r="64" spans="1:11" x14ac:dyDescent="0.3">
      <c r="A64" s="274">
        <v>62</v>
      </c>
      <c r="B64" s="275">
        <v>2013</v>
      </c>
      <c r="C64" s="275" t="s">
        <v>516</v>
      </c>
      <c r="D64" s="276" t="s">
        <v>1066</v>
      </c>
      <c r="E64" s="37" t="s">
        <v>2484</v>
      </c>
      <c r="F64" s="24" t="s">
        <v>433</v>
      </c>
      <c r="G64" s="27" t="s">
        <v>535</v>
      </c>
      <c r="H64" s="37" t="s">
        <v>792</v>
      </c>
      <c r="I64" s="73" t="s">
        <v>1909</v>
      </c>
      <c r="J64" s="29" t="s">
        <v>437</v>
      </c>
      <c r="K64" s="194" t="s">
        <v>203</v>
      </c>
    </row>
    <row r="65" spans="1:11" x14ac:dyDescent="0.3">
      <c r="A65" s="277">
        <v>63</v>
      </c>
      <c r="B65" s="275">
        <v>2013</v>
      </c>
      <c r="C65" s="275" t="s">
        <v>595</v>
      </c>
      <c r="D65" s="278" t="s">
        <v>186</v>
      </c>
      <c r="E65" s="37" t="s">
        <v>1191</v>
      </c>
      <c r="F65" s="27" t="s">
        <v>2372</v>
      </c>
      <c r="G65" s="27" t="s">
        <v>2378</v>
      </c>
      <c r="H65" s="37" t="s">
        <v>2670</v>
      </c>
      <c r="I65" s="73" t="s">
        <v>1908</v>
      </c>
      <c r="J65" s="29" t="s">
        <v>1623</v>
      </c>
      <c r="K65" s="194" t="s">
        <v>222</v>
      </c>
    </row>
    <row r="66" spans="1:11" x14ac:dyDescent="0.3">
      <c r="A66" s="274">
        <v>64</v>
      </c>
      <c r="B66" s="275">
        <v>2013</v>
      </c>
      <c r="C66" s="275" t="s">
        <v>601</v>
      </c>
      <c r="D66" s="276" t="s">
        <v>233</v>
      </c>
      <c r="E66" s="37" t="s">
        <v>7</v>
      </c>
      <c r="F66" s="27" t="s">
        <v>460</v>
      </c>
      <c r="G66" s="27" t="s">
        <v>515</v>
      </c>
      <c r="H66" s="37" t="s">
        <v>2671</v>
      </c>
      <c r="I66" s="73" t="s">
        <v>958</v>
      </c>
      <c r="J66" s="29" t="s">
        <v>1623</v>
      </c>
      <c r="K66" s="194" t="s">
        <v>222</v>
      </c>
    </row>
    <row r="67" spans="1:11" x14ac:dyDescent="0.3">
      <c r="A67" s="274">
        <v>65</v>
      </c>
      <c r="B67" s="275">
        <v>2013</v>
      </c>
      <c r="C67" s="275" t="s">
        <v>601</v>
      </c>
      <c r="D67" s="278" t="s">
        <v>225</v>
      </c>
      <c r="E67" s="37" t="s">
        <v>1195</v>
      </c>
      <c r="F67" s="27" t="s">
        <v>2416</v>
      </c>
      <c r="G67" s="27" t="s">
        <v>494</v>
      </c>
      <c r="H67" s="37" t="s">
        <v>2671</v>
      </c>
      <c r="I67" s="73" t="s">
        <v>958</v>
      </c>
      <c r="J67" s="29" t="s">
        <v>116</v>
      </c>
      <c r="K67" s="194" t="s">
        <v>2004</v>
      </c>
    </row>
    <row r="68" spans="1:11" x14ac:dyDescent="0.3">
      <c r="A68" s="277">
        <v>66</v>
      </c>
      <c r="B68" s="275">
        <v>2013</v>
      </c>
      <c r="C68" s="275" t="s">
        <v>584</v>
      </c>
      <c r="D68" s="278" t="s">
        <v>136</v>
      </c>
      <c r="E68" s="37" t="s">
        <v>896</v>
      </c>
      <c r="F68" s="24" t="s">
        <v>433</v>
      </c>
      <c r="G68" s="27" t="s">
        <v>492</v>
      </c>
      <c r="H68" s="37" t="s">
        <v>793</v>
      </c>
      <c r="I68" s="73" t="s">
        <v>957</v>
      </c>
      <c r="J68" s="29" t="s">
        <v>437</v>
      </c>
      <c r="K68" s="194" t="s">
        <v>222</v>
      </c>
    </row>
    <row r="69" spans="1:11" x14ac:dyDescent="0.3">
      <c r="A69" s="274">
        <v>67</v>
      </c>
      <c r="B69" s="275">
        <v>2013</v>
      </c>
      <c r="C69" s="275" t="s">
        <v>232</v>
      </c>
      <c r="D69" s="278" t="s">
        <v>228</v>
      </c>
      <c r="E69" s="37" t="s">
        <v>16</v>
      </c>
      <c r="F69" s="24" t="s">
        <v>433</v>
      </c>
      <c r="G69" s="27" t="s">
        <v>527</v>
      </c>
      <c r="H69" s="37" t="s">
        <v>2672</v>
      </c>
      <c r="I69" s="73" t="s">
        <v>1907</v>
      </c>
      <c r="J69" s="29" t="s">
        <v>437</v>
      </c>
      <c r="K69" s="194" t="s">
        <v>222</v>
      </c>
    </row>
    <row r="70" spans="1:11" x14ac:dyDescent="0.3">
      <c r="A70" s="277">
        <v>68</v>
      </c>
      <c r="B70" s="275">
        <v>2013</v>
      </c>
      <c r="C70" s="275" t="s">
        <v>605</v>
      </c>
      <c r="D70" s="278" t="s">
        <v>87</v>
      </c>
      <c r="E70" s="37" t="s">
        <v>2482</v>
      </c>
      <c r="F70" s="24" t="s">
        <v>433</v>
      </c>
      <c r="G70" s="27" t="s">
        <v>523</v>
      </c>
      <c r="H70" s="37" t="s">
        <v>2436</v>
      </c>
      <c r="I70" s="73"/>
      <c r="J70" s="29" t="s">
        <v>218</v>
      </c>
      <c r="K70" s="194" t="s">
        <v>222</v>
      </c>
    </row>
    <row r="71" spans="1:11" x14ac:dyDescent="0.3">
      <c r="A71" s="274">
        <v>69</v>
      </c>
      <c r="B71" s="275">
        <v>2013</v>
      </c>
      <c r="C71" s="275" t="s">
        <v>605</v>
      </c>
      <c r="D71" s="278" t="s">
        <v>113</v>
      </c>
      <c r="E71" s="37" t="s">
        <v>875</v>
      </c>
      <c r="F71" s="27" t="s">
        <v>460</v>
      </c>
      <c r="G71" s="27" t="s">
        <v>543</v>
      </c>
      <c r="H71" s="37" t="s">
        <v>2436</v>
      </c>
      <c r="I71" s="73"/>
      <c r="J71" s="29" t="s">
        <v>437</v>
      </c>
      <c r="K71" s="194" t="s">
        <v>222</v>
      </c>
    </row>
    <row r="72" spans="1:11" x14ac:dyDescent="0.3">
      <c r="A72" s="274">
        <v>70</v>
      </c>
      <c r="B72" s="275">
        <v>2013</v>
      </c>
      <c r="C72" s="275" t="s">
        <v>589</v>
      </c>
      <c r="D72" s="276" t="s">
        <v>1626</v>
      </c>
      <c r="E72" s="37" t="s">
        <v>1196</v>
      </c>
      <c r="F72" s="24" t="s">
        <v>433</v>
      </c>
      <c r="G72" s="27" t="s">
        <v>585</v>
      </c>
      <c r="H72" s="37" t="s">
        <v>387</v>
      </c>
      <c r="I72" s="73" t="s">
        <v>256</v>
      </c>
      <c r="J72" s="29" t="s">
        <v>218</v>
      </c>
      <c r="K72" s="194" t="s">
        <v>222</v>
      </c>
    </row>
    <row r="73" spans="1:11" x14ac:dyDescent="0.3">
      <c r="A73" s="277">
        <v>71</v>
      </c>
      <c r="B73" s="275">
        <v>2013</v>
      </c>
      <c r="C73" s="275" t="s">
        <v>231</v>
      </c>
      <c r="D73" s="276" t="s">
        <v>1599</v>
      </c>
      <c r="E73" s="37" t="s">
        <v>702</v>
      </c>
      <c r="F73" s="27" t="s">
        <v>2416</v>
      </c>
      <c r="G73" s="27" t="s">
        <v>2366</v>
      </c>
      <c r="H73" s="37" t="s">
        <v>757</v>
      </c>
      <c r="I73" s="73" t="s">
        <v>1906</v>
      </c>
      <c r="J73" s="29" t="s">
        <v>438</v>
      </c>
      <c r="K73" s="194" t="s">
        <v>222</v>
      </c>
    </row>
    <row r="74" spans="1:11" x14ac:dyDescent="0.3">
      <c r="A74" s="274">
        <v>72</v>
      </c>
      <c r="B74" s="275">
        <v>2013</v>
      </c>
      <c r="C74" s="275" t="s">
        <v>584</v>
      </c>
      <c r="D74" s="278" t="s">
        <v>1352</v>
      </c>
      <c r="E74" s="37" t="s">
        <v>703</v>
      </c>
      <c r="F74" s="27" t="s">
        <v>460</v>
      </c>
      <c r="G74" s="27" t="s">
        <v>487</v>
      </c>
      <c r="H74" s="37" t="s">
        <v>388</v>
      </c>
      <c r="I74" s="73" t="s">
        <v>956</v>
      </c>
      <c r="J74" s="29" t="s">
        <v>438</v>
      </c>
      <c r="K74" s="194" t="s">
        <v>147</v>
      </c>
    </row>
    <row r="75" spans="1:11" x14ac:dyDescent="0.3">
      <c r="A75" s="277">
        <v>73</v>
      </c>
      <c r="B75" s="275">
        <v>2013</v>
      </c>
      <c r="C75" s="275" t="s">
        <v>584</v>
      </c>
      <c r="D75" s="278" t="s">
        <v>2010</v>
      </c>
      <c r="E75" s="37" t="s">
        <v>2483</v>
      </c>
      <c r="F75" s="27" t="s">
        <v>460</v>
      </c>
      <c r="G75" s="27" t="s">
        <v>497</v>
      </c>
      <c r="H75" s="37" t="s">
        <v>648</v>
      </c>
      <c r="I75" s="73" t="s">
        <v>955</v>
      </c>
      <c r="J75" s="29" t="s">
        <v>438</v>
      </c>
      <c r="K75" s="194" t="s">
        <v>147</v>
      </c>
    </row>
    <row r="76" spans="1:11" x14ac:dyDescent="0.3">
      <c r="A76" s="274">
        <v>74</v>
      </c>
      <c r="B76" s="275">
        <v>2013</v>
      </c>
      <c r="C76" s="275" t="s">
        <v>601</v>
      </c>
      <c r="D76" s="278" t="s">
        <v>104</v>
      </c>
      <c r="E76" s="37" t="s">
        <v>1197</v>
      </c>
      <c r="F76" s="24" t="s">
        <v>433</v>
      </c>
      <c r="G76" s="27" t="s">
        <v>495</v>
      </c>
      <c r="H76" s="37" t="s">
        <v>389</v>
      </c>
      <c r="I76" s="73" t="s">
        <v>954</v>
      </c>
      <c r="J76" s="29" t="s">
        <v>438</v>
      </c>
      <c r="K76" s="194" t="s">
        <v>222</v>
      </c>
    </row>
    <row r="77" spans="1:11" x14ac:dyDescent="0.3">
      <c r="A77" s="274">
        <v>75</v>
      </c>
      <c r="B77" s="275">
        <v>2013</v>
      </c>
      <c r="C77" s="275" t="s">
        <v>232</v>
      </c>
      <c r="D77" s="278" t="s">
        <v>2009</v>
      </c>
      <c r="E77" s="37" t="s">
        <v>2611</v>
      </c>
      <c r="F77" s="27" t="s">
        <v>460</v>
      </c>
      <c r="G77" s="27" t="s">
        <v>2269</v>
      </c>
      <c r="H77" s="37" t="s">
        <v>1073</v>
      </c>
      <c r="I77" s="73" t="s">
        <v>953</v>
      </c>
      <c r="J77" s="29" t="s">
        <v>438</v>
      </c>
      <c r="K77" s="194" t="s">
        <v>1622</v>
      </c>
    </row>
    <row r="78" spans="1:11" x14ac:dyDescent="0.3">
      <c r="A78" s="277">
        <v>76</v>
      </c>
      <c r="B78" s="275">
        <v>2013</v>
      </c>
      <c r="C78" s="275" t="s">
        <v>592</v>
      </c>
      <c r="D78" s="278" t="s">
        <v>125</v>
      </c>
      <c r="E78" s="37" t="s">
        <v>101</v>
      </c>
      <c r="F78" s="27" t="s">
        <v>2416</v>
      </c>
      <c r="G78" s="27" t="s">
        <v>2268</v>
      </c>
      <c r="H78" s="37" t="s">
        <v>2673</v>
      </c>
      <c r="I78" s="73" t="s">
        <v>952</v>
      </c>
      <c r="J78" s="29" t="s">
        <v>438</v>
      </c>
      <c r="K78" s="194" t="s">
        <v>222</v>
      </c>
    </row>
    <row r="79" spans="1:11" x14ac:dyDescent="0.3">
      <c r="A79" s="274">
        <v>77</v>
      </c>
      <c r="B79" s="275">
        <v>2013</v>
      </c>
      <c r="C79" s="275" t="s">
        <v>592</v>
      </c>
      <c r="D79" s="278" t="s">
        <v>2007</v>
      </c>
      <c r="E79" s="37" t="s">
        <v>293</v>
      </c>
      <c r="F79" s="27" t="s">
        <v>460</v>
      </c>
      <c r="G79" s="27" t="s">
        <v>545</v>
      </c>
      <c r="H79" s="37" t="s">
        <v>2674</v>
      </c>
      <c r="I79" s="73" t="s">
        <v>951</v>
      </c>
      <c r="J79" s="29" t="s">
        <v>438</v>
      </c>
      <c r="K79" s="194" t="s">
        <v>222</v>
      </c>
    </row>
    <row r="80" spans="1:11" x14ac:dyDescent="0.3">
      <c r="A80" s="277">
        <v>78</v>
      </c>
      <c r="B80" s="275">
        <v>2013</v>
      </c>
      <c r="C80" s="275" t="s">
        <v>600</v>
      </c>
      <c r="D80" s="278" t="s">
        <v>2006</v>
      </c>
      <c r="E80" s="37" t="s">
        <v>2612</v>
      </c>
      <c r="F80" s="27" t="s">
        <v>2416</v>
      </c>
      <c r="G80" s="27" t="s">
        <v>2267</v>
      </c>
      <c r="H80" s="37" t="s">
        <v>649</v>
      </c>
      <c r="I80" s="73" t="s">
        <v>950</v>
      </c>
      <c r="J80" s="29" t="s">
        <v>438</v>
      </c>
      <c r="K80" s="194" t="s">
        <v>222</v>
      </c>
    </row>
    <row r="81" spans="1:11" x14ac:dyDescent="0.3">
      <c r="A81" s="274">
        <v>79</v>
      </c>
      <c r="B81" s="275">
        <v>2013</v>
      </c>
      <c r="C81" s="275" t="s">
        <v>605</v>
      </c>
      <c r="D81" s="276" t="s">
        <v>123</v>
      </c>
      <c r="E81" s="37" t="s">
        <v>2005</v>
      </c>
      <c r="F81" s="24" t="s">
        <v>433</v>
      </c>
      <c r="G81" s="27" t="s">
        <v>536</v>
      </c>
      <c r="H81" s="37" t="s">
        <v>2675</v>
      </c>
      <c r="I81" s="73"/>
      <c r="J81" s="29" t="s">
        <v>438</v>
      </c>
      <c r="K81" s="194" t="s">
        <v>222</v>
      </c>
    </row>
    <row r="82" spans="1:11" x14ac:dyDescent="0.3">
      <c r="A82" s="274">
        <v>80</v>
      </c>
      <c r="B82" s="275">
        <v>2013</v>
      </c>
      <c r="C82" s="275" t="s">
        <v>217</v>
      </c>
      <c r="D82" s="276" t="s">
        <v>1393</v>
      </c>
      <c r="E82" s="37" t="s">
        <v>1194</v>
      </c>
      <c r="F82" s="24" t="s">
        <v>433</v>
      </c>
      <c r="G82" s="27" t="s">
        <v>2266</v>
      </c>
      <c r="H82" s="37" t="s">
        <v>758</v>
      </c>
      <c r="I82" s="73" t="s">
        <v>1905</v>
      </c>
      <c r="J82" s="29" t="s">
        <v>438</v>
      </c>
      <c r="K82" s="194" t="s">
        <v>222</v>
      </c>
    </row>
    <row r="83" spans="1:11" s="156" customFormat="1" ht="12" x14ac:dyDescent="0.3">
      <c r="A83" s="277">
        <v>81</v>
      </c>
      <c r="B83" s="275">
        <v>2013</v>
      </c>
      <c r="C83" s="279" t="s">
        <v>597</v>
      </c>
      <c r="D83" s="280" t="s">
        <v>1519</v>
      </c>
      <c r="E83" s="155" t="s">
        <v>738</v>
      </c>
      <c r="F83" s="150" t="s">
        <v>433</v>
      </c>
      <c r="G83" s="150" t="s">
        <v>577</v>
      </c>
      <c r="H83" s="152" t="s">
        <v>1448</v>
      </c>
      <c r="I83" s="151" t="s">
        <v>1521</v>
      </c>
      <c r="J83" s="153" t="s">
        <v>218</v>
      </c>
      <c r="K83" s="195" t="s">
        <v>222</v>
      </c>
    </row>
    <row r="84" spans="1:11" s="156" customFormat="1" ht="12" x14ac:dyDescent="0.3">
      <c r="A84" s="274">
        <v>82</v>
      </c>
      <c r="B84" s="275">
        <v>2013</v>
      </c>
      <c r="C84" s="275" t="s">
        <v>600</v>
      </c>
      <c r="D84" s="280" t="s">
        <v>216</v>
      </c>
      <c r="E84" s="151" t="s">
        <v>1018</v>
      </c>
      <c r="F84" s="150" t="s">
        <v>433</v>
      </c>
      <c r="G84" s="154" t="s">
        <v>574</v>
      </c>
      <c r="H84" s="151" t="s">
        <v>645</v>
      </c>
      <c r="I84" s="151" t="s">
        <v>1520</v>
      </c>
      <c r="J84" s="153" t="s">
        <v>218</v>
      </c>
      <c r="K84" s="196" t="s">
        <v>222</v>
      </c>
    </row>
    <row r="85" spans="1:11" s="156" customFormat="1" ht="12" x14ac:dyDescent="0.3">
      <c r="A85" s="277">
        <v>83</v>
      </c>
      <c r="B85" s="275">
        <v>2013</v>
      </c>
      <c r="C85" s="275" t="s">
        <v>600</v>
      </c>
      <c r="D85" s="278" t="s">
        <v>1522</v>
      </c>
      <c r="E85" s="151" t="s">
        <v>1524</v>
      </c>
      <c r="F85" s="150" t="s">
        <v>1239</v>
      </c>
      <c r="G85" s="154" t="s">
        <v>2326</v>
      </c>
      <c r="H85" s="151" t="s">
        <v>736</v>
      </c>
      <c r="I85" s="151" t="s">
        <v>1523</v>
      </c>
      <c r="J85" s="153" t="s">
        <v>218</v>
      </c>
      <c r="K85" s="196" t="s">
        <v>222</v>
      </c>
    </row>
    <row r="86" spans="1:11" s="156" customFormat="1" ht="12" x14ac:dyDescent="0.3">
      <c r="A86" s="274">
        <v>84</v>
      </c>
      <c r="B86" s="275">
        <v>2013</v>
      </c>
      <c r="C86" s="275" t="s">
        <v>217</v>
      </c>
      <c r="D86" s="278" t="s">
        <v>1350</v>
      </c>
      <c r="E86" s="151" t="s">
        <v>1017</v>
      </c>
      <c r="F86" s="150" t="s">
        <v>1239</v>
      </c>
      <c r="G86" s="154" t="s">
        <v>462</v>
      </c>
      <c r="H86" s="151" t="s">
        <v>2548</v>
      </c>
      <c r="I86" s="151" t="s">
        <v>1528</v>
      </c>
      <c r="J86" s="153" t="s">
        <v>218</v>
      </c>
      <c r="K86" s="196" t="s">
        <v>222</v>
      </c>
    </row>
    <row r="87" spans="1:11" s="156" customFormat="1" ht="12" x14ac:dyDescent="0.3">
      <c r="A87" s="274">
        <v>85</v>
      </c>
      <c r="B87" s="275">
        <v>2013</v>
      </c>
      <c r="C87" s="275" t="s">
        <v>217</v>
      </c>
      <c r="D87" s="278" t="s">
        <v>141</v>
      </c>
      <c r="E87" s="151" t="s">
        <v>740</v>
      </c>
      <c r="F87" s="150" t="s">
        <v>460</v>
      </c>
      <c r="G87" s="154" t="s">
        <v>459</v>
      </c>
      <c r="H87" s="151" t="s">
        <v>739</v>
      </c>
      <c r="I87" s="151" t="s">
        <v>1527</v>
      </c>
      <c r="J87" s="153" t="s">
        <v>218</v>
      </c>
      <c r="K87" s="196" t="s">
        <v>222</v>
      </c>
    </row>
    <row r="88" spans="1:11" s="156" customFormat="1" ht="12" x14ac:dyDescent="0.3">
      <c r="A88" s="277">
        <v>86</v>
      </c>
      <c r="B88" s="275">
        <v>2013</v>
      </c>
      <c r="C88" s="275" t="s">
        <v>605</v>
      </c>
      <c r="D88" s="278" t="s">
        <v>881</v>
      </c>
      <c r="E88" s="151" t="s">
        <v>2570</v>
      </c>
      <c r="F88" s="150" t="s">
        <v>1239</v>
      </c>
      <c r="G88" s="154" t="s">
        <v>1538</v>
      </c>
      <c r="H88" s="151" t="s">
        <v>2569</v>
      </c>
      <c r="I88" s="151" t="s">
        <v>1525</v>
      </c>
      <c r="J88" s="153" t="s">
        <v>218</v>
      </c>
      <c r="K88" s="196" t="s">
        <v>1019</v>
      </c>
    </row>
    <row r="89" spans="1:11" s="156" customFormat="1" ht="12" x14ac:dyDescent="0.3">
      <c r="A89" s="274">
        <v>87</v>
      </c>
      <c r="B89" s="275">
        <v>2013</v>
      </c>
      <c r="C89" s="275" t="s">
        <v>605</v>
      </c>
      <c r="D89" s="278" t="s">
        <v>1616</v>
      </c>
      <c r="E89" s="151" t="s">
        <v>769</v>
      </c>
      <c r="F89" s="150" t="s">
        <v>436</v>
      </c>
      <c r="G89" s="154" t="s">
        <v>538</v>
      </c>
      <c r="H89" s="151" t="s">
        <v>1020</v>
      </c>
      <c r="I89" s="151" t="s">
        <v>1021</v>
      </c>
      <c r="J89" s="153" t="s">
        <v>218</v>
      </c>
      <c r="K89" s="196" t="s">
        <v>222</v>
      </c>
    </row>
    <row r="90" spans="1:11" s="156" customFormat="1" ht="12" x14ac:dyDescent="0.3">
      <c r="A90" s="277">
        <v>88</v>
      </c>
      <c r="B90" s="275">
        <v>2013</v>
      </c>
      <c r="C90" s="275" t="s">
        <v>597</v>
      </c>
      <c r="D90" s="278" t="s">
        <v>1251</v>
      </c>
      <c r="E90" s="151" t="s">
        <v>1529</v>
      </c>
      <c r="F90" s="150" t="s">
        <v>460</v>
      </c>
      <c r="G90" s="154" t="s">
        <v>2323</v>
      </c>
      <c r="H90" s="151" t="s">
        <v>2571</v>
      </c>
      <c r="I90" s="151" t="s">
        <v>1023</v>
      </c>
      <c r="J90" s="153" t="s">
        <v>438</v>
      </c>
      <c r="K90" s="196" t="s">
        <v>222</v>
      </c>
    </row>
    <row r="91" spans="1:11" s="156" customFormat="1" ht="12" x14ac:dyDescent="0.3">
      <c r="A91" s="274">
        <v>89</v>
      </c>
      <c r="B91" s="275">
        <v>2013</v>
      </c>
      <c r="C91" s="275" t="s">
        <v>601</v>
      </c>
      <c r="D91" s="278" t="s">
        <v>1252</v>
      </c>
      <c r="E91" s="151" t="s">
        <v>2684</v>
      </c>
      <c r="F91" s="150" t="s">
        <v>433</v>
      </c>
      <c r="G91" s="154" t="s">
        <v>491</v>
      </c>
      <c r="H91" s="151" t="s">
        <v>741</v>
      </c>
      <c r="I91" s="151" t="s">
        <v>1024</v>
      </c>
      <c r="J91" s="153" t="s">
        <v>438</v>
      </c>
      <c r="K91" s="196" t="s">
        <v>222</v>
      </c>
    </row>
    <row r="92" spans="1:11" s="156" customFormat="1" ht="12" x14ac:dyDescent="0.3">
      <c r="A92" s="274">
        <v>90</v>
      </c>
      <c r="B92" s="275">
        <v>2013</v>
      </c>
      <c r="C92" s="275" t="s">
        <v>431</v>
      </c>
      <c r="D92" s="278" t="s">
        <v>1022</v>
      </c>
      <c r="E92" s="151" t="s">
        <v>2685</v>
      </c>
      <c r="F92" s="150" t="s">
        <v>433</v>
      </c>
      <c r="G92" s="154" t="s">
        <v>510</v>
      </c>
      <c r="H92" s="151" t="s">
        <v>2572</v>
      </c>
      <c r="I92" s="151" t="s">
        <v>1531</v>
      </c>
      <c r="J92" s="153" t="s">
        <v>1623</v>
      </c>
      <c r="K92" s="196" t="s">
        <v>222</v>
      </c>
    </row>
    <row r="93" spans="1:11" s="156" customFormat="1" ht="12" x14ac:dyDescent="0.3">
      <c r="A93" s="277">
        <v>91</v>
      </c>
      <c r="B93" s="275">
        <v>2013</v>
      </c>
      <c r="C93" s="275" t="s">
        <v>589</v>
      </c>
      <c r="D93" s="278" t="s">
        <v>1253</v>
      </c>
      <c r="E93" s="151" t="s">
        <v>1025</v>
      </c>
      <c r="F93" s="150" t="s">
        <v>2416</v>
      </c>
      <c r="G93" s="154" t="s">
        <v>429</v>
      </c>
      <c r="H93" s="151" t="s">
        <v>2573</v>
      </c>
      <c r="I93" s="151" t="s">
        <v>1026</v>
      </c>
      <c r="J93" s="153" t="s">
        <v>438</v>
      </c>
      <c r="K93" s="196" t="s">
        <v>222</v>
      </c>
    </row>
    <row r="94" spans="1:11" s="156" customFormat="1" ht="12" x14ac:dyDescent="0.3">
      <c r="A94" s="274">
        <v>92</v>
      </c>
      <c r="B94" s="275">
        <v>2013</v>
      </c>
      <c r="C94" s="275" t="s">
        <v>443</v>
      </c>
      <c r="D94" s="278" t="s">
        <v>100</v>
      </c>
      <c r="E94" s="151" t="s">
        <v>2479</v>
      </c>
      <c r="F94" s="150" t="s">
        <v>1239</v>
      </c>
      <c r="G94" s="154" t="s">
        <v>455</v>
      </c>
      <c r="H94" s="151" t="s">
        <v>2686</v>
      </c>
      <c r="I94" s="151" t="s">
        <v>1028</v>
      </c>
      <c r="J94" s="153" t="s">
        <v>438</v>
      </c>
      <c r="K94" s="196" t="s">
        <v>222</v>
      </c>
    </row>
    <row r="95" spans="1:11" s="156" customFormat="1" ht="12" x14ac:dyDescent="0.3">
      <c r="A95" s="277">
        <v>93</v>
      </c>
      <c r="B95" s="275">
        <v>2013</v>
      </c>
      <c r="C95" s="275" t="s">
        <v>448</v>
      </c>
      <c r="D95" s="278" t="s">
        <v>1624</v>
      </c>
      <c r="E95" s="151" t="s">
        <v>1027</v>
      </c>
      <c r="F95" s="150" t="s">
        <v>2416</v>
      </c>
      <c r="G95" s="154" t="s">
        <v>430</v>
      </c>
      <c r="H95" s="151" t="s">
        <v>2687</v>
      </c>
      <c r="I95" s="151" t="s">
        <v>1533</v>
      </c>
      <c r="J95" s="153" t="s">
        <v>438</v>
      </c>
      <c r="K95" s="196" t="s">
        <v>147</v>
      </c>
    </row>
    <row r="96" spans="1:11" s="156" customFormat="1" ht="12" x14ac:dyDescent="0.3">
      <c r="A96" s="274">
        <v>94</v>
      </c>
      <c r="B96" s="275">
        <v>2013</v>
      </c>
      <c r="C96" s="275" t="s">
        <v>516</v>
      </c>
      <c r="D96" s="278" t="s">
        <v>1532</v>
      </c>
      <c r="E96" s="151" t="s">
        <v>1530</v>
      </c>
      <c r="F96" s="150" t="s">
        <v>460</v>
      </c>
      <c r="G96" s="154" t="s">
        <v>2321</v>
      </c>
      <c r="H96" s="151" t="s">
        <v>1600</v>
      </c>
      <c r="I96" s="151"/>
      <c r="J96" s="153" t="s">
        <v>438</v>
      </c>
      <c r="K96" s="196" t="s">
        <v>222</v>
      </c>
    </row>
    <row r="97" spans="1:11" s="156" customFormat="1" ht="12" x14ac:dyDescent="0.3">
      <c r="A97" s="274">
        <v>95</v>
      </c>
      <c r="B97" s="275">
        <v>2013</v>
      </c>
      <c r="C97" s="275" t="s">
        <v>601</v>
      </c>
      <c r="D97" s="278" t="s">
        <v>214</v>
      </c>
      <c r="E97" s="151" t="s">
        <v>1031</v>
      </c>
      <c r="F97" s="150" t="s">
        <v>433</v>
      </c>
      <c r="G97" s="154" t="s">
        <v>476</v>
      </c>
      <c r="H97" s="151" t="s">
        <v>770</v>
      </c>
      <c r="I97" s="151" t="s">
        <v>1030</v>
      </c>
      <c r="J97" s="153" t="s">
        <v>438</v>
      </c>
      <c r="K97" s="196" t="s">
        <v>203</v>
      </c>
    </row>
    <row r="98" spans="1:11" s="156" customFormat="1" ht="12" x14ac:dyDescent="0.3">
      <c r="A98" s="277">
        <v>96</v>
      </c>
      <c r="B98" s="275">
        <v>2013</v>
      </c>
      <c r="C98" s="275" t="s">
        <v>599</v>
      </c>
      <c r="D98" s="278" t="s">
        <v>588</v>
      </c>
      <c r="E98" s="151" t="s">
        <v>1254</v>
      </c>
      <c r="F98" s="150" t="s">
        <v>433</v>
      </c>
      <c r="G98" s="154" t="s">
        <v>591</v>
      </c>
      <c r="H98" s="151" t="s">
        <v>771</v>
      </c>
      <c r="I98" s="151" t="s">
        <v>1029</v>
      </c>
      <c r="J98" s="153" t="s">
        <v>438</v>
      </c>
      <c r="K98" s="196" t="s">
        <v>222</v>
      </c>
    </row>
    <row r="99" spans="1:11" s="156" customFormat="1" ht="12" x14ac:dyDescent="0.3">
      <c r="A99" s="274">
        <v>97</v>
      </c>
      <c r="B99" s="275">
        <v>2013</v>
      </c>
      <c r="C99" s="275" t="s">
        <v>217</v>
      </c>
      <c r="D99" s="278" t="s">
        <v>1534</v>
      </c>
      <c r="E99" s="151" t="s">
        <v>1033</v>
      </c>
      <c r="F99" s="150" t="s">
        <v>433</v>
      </c>
      <c r="G99" s="154" t="s">
        <v>2325</v>
      </c>
      <c r="H99" s="151" t="s">
        <v>2574</v>
      </c>
      <c r="I99" s="151"/>
      <c r="J99" s="153" t="s">
        <v>438</v>
      </c>
      <c r="K99" s="196" t="s">
        <v>222</v>
      </c>
    </row>
    <row r="100" spans="1:11" s="156" customFormat="1" ht="12" x14ac:dyDescent="0.3">
      <c r="A100" s="277">
        <v>98</v>
      </c>
      <c r="B100" s="281">
        <v>2013</v>
      </c>
      <c r="C100" s="281" t="s">
        <v>605</v>
      </c>
      <c r="D100" s="282" t="s">
        <v>1535</v>
      </c>
      <c r="E100" s="159" t="s">
        <v>772</v>
      </c>
      <c r="F100" s="157" t="s">
        <v>2416</v>
      </c>
      <c r="G100" s="158" t="s">
        <v>537</v>
      </c>
      <c r="H100" s="159" t="s">
        <v>1035</v>
      </c>
      <c r="I100" s="159" t="s">
        <v>1032</v>
      </c>
      <c r="J100" s="160" t="s">
        <v>438</v>
      </c>
      <c r="K100" s="197" t="s">
        <v>1622</v>
      </c>
    </row>
    <row r="102" spans="1:11" x14ac:dyDescent="0.3">
      <c r="B102" s="138" t="s">
        <v>2355</v>
      </c>
      <c r="C102" s="133">
        <f>SUBTOTAL(9,C103:C127)</f>
        <v>98</v>
      </c>
      <c r="D102" s="132" t="s">
        <v>2355</v>
      </c>
      <c r="E102" s="133">
        <f>SUBTOTAL(9,E103:E109)</f>
        <v>98</v>
      </c>
    </row>
    <row r="103" spans="1:11" s="19" customFormat="1" ht="12" x14ac:dyDescent="0.3">
      <c r="B103" s="128" t="s">
        <v>443</v>
      </c>
      <c r="C103" s="129">
        <f>COUNTIF(C3:C100,"=종로구")</f>
        <v>2</v>
      </c>
      <c r="D103" s="134" t="s">
        <v>460</v>
      </c>
      <c r="E103" s="135">
        <f>COUNTIF(F3:F100,"=교육")</f>
        <v>24</v>
      </c>
    </row>
    <row r="104" spans="1:11" s="19" customFormat="1" ht="12" x14ac:dyDescent="0.3">
      <c r="B104" s="128" t="s">
        <v>446</v>
      </c>
      <c r="C104" s="129">
        <f>COUNTIF(C3:C100,"=중구")</f>
        <v>1</v>
      </c>
      <c r="D104" s="134" t="s">
        <v>2416</v>
      </c>
      <c r="E104" s="135">
        <f>COUNTIF(F3:F100,"=문화")</f>
        <v>21</v>
      </c>
    </row>
    <row r="105" spans="1:11" s="19" customFormat="1" ht="12" x14ac:dyDescent="0.3">
      <c r="B105" s="128" t="s">
        <v>53</v>
      </c>
      <c r="C105" s="129">
        <f>COUNTIF(C3:C100,"=용산구")</f>
        <v>3</v>
      </c>
      <c r="D105" s="134" t="s">
        <v>2372</v>
      </c>
      <c r="E105" s="135">
        <f>COUNTIF(F3:F100,"=복지")</f>
        <v>3</v>
      </c>
    </row>
    <row r="106" spans="1:11" s="19" customFormat="1" ht="12" x14ac:dyDescent="0.3">
      <c r="B106" s="128" t="s">
        <v>450</v>
      </c>
      <c r="C106" s="129">
        <f>COUNTIF(C3:C100,"=성동구")</f>
        <v>2</v>
      </c>
      <c r="D106" s="134" t="s">
        <v>1239</v>
      </c>
      <c r="E106" s="135">
        <f>COUNTIF(F3:F100,"=일반제조")</f>
        <v>17</v>
      </c>
    </row>
    <row r="107" spans="1:11" s="19" customFormat="1" ht="12" x14ac:dyDescent="0.3">
      <c r="B107" s="128" t="s">
        <v>448</v>
      </c>
      <c r="C107" s="129">
        <f>COUNTIF(C3:C100,"=광진구")</f>
        <v>2</v>
      </c>
      <c r="D107" s="134" t="s">
        <v>235</v>
      </c>
      <c r="E107" s="135">
        <f>COUNTIF(F3:F100,"=주택,건축")</f>
        <v>2</v>
      </c>
    </row>
    <row r="108" spans="1:11" s="19" customFormat="1" ht="12" x14ac:dyDescent="0.3">
      <c r="B108" s="128" t="s">
        <v>231</v>
      </c>
      <c r="C108" s="129">
        <f>COUNTIF(C3:C100,"=동대문구")</f>
        <v>2</v>
      </c>
      <c r="D108" s="134" t="s">
        <v>436</v>
      </c>
      <c r="E108" s="135">
        <f>COUNTIF(F3:F100,"=환경")</f>
        <v>4</v>
      </c>
    </row>
    <row r="109" spans="1:11" s="19" customFormat="1" ht="12" x14ac:dyDescent="0.3">
      <c r="B109" s="128" t="s">
        <v>598</v>
      </c>
      <c r="C109" s="129">
        <f>COUNTIF(C3:C100,"=중랑구")</f>
        <v>0</v>
      </c>
      <c r="D109" s="136" t="s">
        <v>433</v>
      </c>
      <c r="E109" s="137">
        <f>COUNTIF(F3:F100,"=기타")</f>
        <v>27</v>
      </c>
    </row>
    <row r="110" spans="1:11" s="19" customFormat="1" ht="12" x14ac:dyDescent="0.3">
      <c r="B110" s="128" t="s">
        <v>584</v>
      </c>
      <c r="C110" s="129">
        <f>COUNTIF(C3:C100,"=성북구")</f>
        <v>7</v>
      </c>
      <c r="E110" s="45"/>
    </row>
    <row r="111" spans="1:11" s="19" customFormat="1" ht="12" x14ac:dyDescent="0.3">
      <c r="B111" s="128" t="s">
        <v>432</v>
      </c>
      <c r="C111" s="129">
        <f>COUNTIF(C3:C100,"=강북구")</f>
        <v>1</v>
      </c>
      <c r="E111" s="45"/>
    </row>
    <row r="112" spans="1:11" s="19" customFormat="1" ht="12" x14ac:dyDescent="0.3">
      <c r="B112" s="128" t="s">
        <v>602</v>
      </c>
      <c r="C112" s="129">
        <f>COUNTIF(C3:C100,"=도봉구")</f>
        <v>3</v>
      </c>
      <c r="E112" s="45"/>
    </row>
    <row r="113" spans="2:5" s="19" customFormat="1" ht="12" x14ac:dyDescent="0.3">
      <c r="B113" s="128" t="s">
        <v>597</v>
      </c>
      <c r="C113" s="129">
        <f>COUNTIF(C3:C100,"=노원구")</f>
        <v>2</v>
      </c>
      <c r="E113" s="45"/>
    </row>
    <row r="114" spans="2:5" s="19" customFormat="1" ht="12" x14ac:dyDescent="0.3">
      <c r="B114" s="128" t="s">
        <v>595</v>
      </c>
      <c r="C114" s="129">
        <f>COUNTIF(C3:C100,"=은평구")</f>
        <v>2</v>
      </c>
      <c r="E114" s="45"/>
    </row>
    <row r="115" spans="2:5" s="19" customFormat="1" ht="12" x14ac:dyDescent="0.3">
      <c r="B115" s="128" t="s">
        <v>232</v>
      </c>
      <c r="C115" s="129">
        <f>COUNTIF(C3:C100,"=서대문구")</f>
        <v>5</v>
      </c>
      <c r="E115" s="45"/>
    </row>
    <row r="116" spans="2:5" s="19" customFormat="1" ht="12" x14ac:dyDescent="0.3">
      <c r="B116" s="128" t="s">
        <v>592</v>
      </c>
      <c r="C116" s="129">
        <f>COUNTIF(C3:C100,"=마포구")</f>
        <v>8</v>
      </c>
      <c r="E116" s="45"/>
    </row>
    <row r="117" spans="2:5" s="19" customFormat="1" ht="12" x14ac:dyDescent="0.3">
      <c r="B117" s="128" t="s">
        <v>601</v>
      </c>
      <c r="C117" s="129">
        <f>COUNTIF(C3:C100,"=양천구")</f>
        <v>8</v>
      </c>
      <c r="E117" s="45"/>
    </row>
    <row r="118" spans="2:5" s="19" customFormat="1" ht="12" x14ac:dyDescent="0.3">
      <c r="B118" s="128" t="s">
        <v>596</v>
      </c>
      <c r="C118" s="129">
        <f>COUNTIF(C3:C100,"=강서구")</f>
        <v>1</v>
      </c>
      <c r="E118" s="45"/>
    </row>
    <row r="119" spans="2:5" s="19" customFormat="1" ht="12" x14ac:dyDescent="0.3">
      <c r="B119" s="128" t="s">
        <v>599</v>
      </c>
      <c r="C119" s="129">
        <f>COUNTIF(C3:C100,"=구로구")</f>
        <v>2</v>
      </c>
      <c r="E119" s="45"/>
    </row>
    <row r="120" spans="2:5" s="19" customFormat="1" ht="12" x14ac:dyDescent="0.3">
      <c r="B120" s="128" t="s">
        <v>600</v>
      </c>
      <c r="C120" s="129">
        <f>COUNTIF(C3:C100,"=금천구")</f>
        <v>5</v>
      </c>
      <c r="E120" s="45"/>
    </row>
    <row r="121" spans="2:5" s="19" customFormat="1" ht="12" x14ac:dyDescent="0.3">
      <c r="B121" s="128" t="s">
        <v>217</v>
      </c>
      <c r="C121" s="129">
        <f>COUNTIF(C3:C100,"=영등포구")</f>
        <v>6</v>
      </c>
      <c r="E121" s="45"/>
    </row>
    <row r="122" spans="2:5" s="19" customFormat="1" ht="12" x14ac:dyDescent="0.3">
      <c r="B122" s="128" t="s">
        <v>604</v>
      </c>
      <c r="C122" s="129">
        <f>COUNTIF(C3:C100,"=동작구")</f>
        <v>2</v>
      </c>
      <c r="E122" s="45"/>
    </row>
    <row r="123" spans="2:5" s="19" customFormat="1" ht="12" x14ac:dyDescent="0.3">
      <c r="B123" s="128" t="s">
        <v>605</v>
      </c>
      <c r="C123" s="129">
        <f>COUNTIF(C3:C100,"=관악구")</f>
        <v>13</v>
      </c>
      <c r="E123" s="45"/>
    </row>
    <row r="124" spans="2:5" s="19" customFormat="1" ht="12" x14ac:dyDescent="0.3">
      <c r="B124" s="128" t="s">
        <v>610</v>
      </c>
      <c r="C124" s="129">
        <f>COUNTIF(C3:C100,"=서초구")</f>
        <v>3</v>
      </c>
      <c r="E124" s="45"/>
    </row>
    <row r="125" spans="2:5" s="19" customFormat="1" ht="12" x14ac:dyDescent="0.3">
      <c r="B125" s="128" t="s">
        <v>431</v>
      </c>
      <c r="C125" s="129">
        <f>COUNTIF(C3:C100,"=강남구")</f>
        <v>3</v>
      </c>
      <c r="E125" s="45"/>
    </row>
    <row r="126" spans="2:5" s="19" customFormat="1" ht="12" x14ac:dyDescent="0.3">
      <c r="B126" s="128" t="s">
        <v>589</v>
      </c>
      <c r="C126" s="129">
        <f>COUNTIF(C3:C100,"=송파구")</f>
        <v>7</v>
      </c>
      <c r="E126" s="45"/>
    </row>
    <row r="127" spans="2:5" s="19" customFormat="1" ht="12" x14ac:dyDescent="0.3">
      <c r="B127" s="130" t="s">
        <v>516</v>
      </c>
      <c r="C127" s="131">
        <f>COUNTIF(C3:C100,"=강동구")</f>
        <v>8</v>
      </c>
      <c r="E127" s="45"/>
    </row>
  </sheetData>
  <autoFilter ref="A1"/>
  <mergeCells count="1">
    <mergeCell ref="A1:K1"/>
  </mergeCells>
  <phoneticPr fontId="49" type="noConversion"/>
  <conditionalFormatting sqref="D4">
    <cfRule type="expression" dxfId="6" priority="1" stopIfTrue="1">
      <formula>AND(COUNTIF(#REF!,D4)+COUNTIF(#REF!,D4)&gt;1,NOT(ISBLANK(D4)))</formula>
    </cfRule>
  </conditionalFormatting>
  <conditionalFormatting sqref="D1:D1048575">
    <cfRule type="expression" dxfId="5" priority="2" stopIfTrue="1"/>
  </conditionalFormatting>
  <conditionalFormatting sqref="G1:G1048575">
    <cfRule type="expression" dxfId="4" priority="3" stopIfTrue="1"/>
  </conditionalFormatting>
  <conditionalFormatting sqref="D4">
    <cfRule type="expression" dxfId="3" priority="4" stopIfTrue="1"/>
  </conditionalFormatting>
  <conditionalFormatting sqref="D83:D100">
    <cfRule type="expression" dxfId="2" priority="5" stopIfTrue="1"/>
  </conditionalFormatting>
  <conditionalFormatting sqref="D83:D84">
    <cfRule type="expression" dxfId="1" priority="6" stopIfTrue="1">
      <formula>AND(COUNTIF($E$2:$E$82,D83)+COUNTIF($E$114:$E$65528,D83)&gt;1,NOT(ISBLANK(D83)))</formula>
    </cfRule>
  </conditionalFormatting>
  <dataValidations disablePrompts="1" count="1">
    <dataValidation type="list" allowBlank="1" showInputMessage="1" showErrorMessage="1" sqref="J3:J4">
      <formula1>$R$2:$R$417</formula1>
    </dataValidation>
  </dataValidations>
  <pageMargins left="0.69972223043441772" right="0.69972223043441772" top="0.75" bottom="0.75" header="0.30000001192092896" footer="0.300000011920928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opLeftCell="A83" zoomScaleNormal="100" workbookViewId="0">
      <selection activeCell="D113" sqref="D113"/>
    </sheetView>
  </sheetViews>
  <sheetFormatPr defaultRowHeight="12" x14ac:dyDescent="0.3"/>
  <cols>
    <col min="1" max="1" width="4.375" style="5" customWidth="1"/>
    <col min="2" max="2" width="11.25" style="5" customWidth="1"/>
    <col min="3" max="3" width="8.625" style="5" customWidth="1"/>
    <col min="4" max="4" width="9.875" style="5" customWidth="1"/>
    <col min="5" max="5" width="33.875" style="3" customWidth="1"/>
    <col min="6" max="6" width="44.375" style="5" customWidth="1"/>
    <col min="7" max="7" width="9.25" style="3" bestFit="1" customWidth="1"/>
    <col min="8" max="8" width="9" style="5" customWidth="1"/>
    <col min="9" max="9" width="43.5" style="5" customWidth="1"/>
    <col min="10" max="10" width="22.75" style="5" customWidth="1"/>
    <col min="11" max="16384" width="9" style="3"/>
  </cols>
  <sheetData>
    <row r="1" spans="1:10" ht="25.5" x14ac:dyDescent="0.3">
      <c r="A1" s="367" t="s">
        <v>1507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0" s="1" customFormat="1" ht="22.5" customHeight="1" x14ac:dyDescent="0.3">
      <c r="A2" s="64" t="s">
        <v>19</v>
      </c>
      <c r="B2" s="65" t="s">
        <v>1236</v>
      </c>
      <c r="C2" s="65" t="s">
        <v>2194</v>
      </c>
      <c r="D2" s="65" t="s">
        <v>452</v>
      </c>
      <c r="E2" s="65" t="s">
        <v>18</v>
      </c>
      <c r="F2" s="211" t="s">
        <v>175</v>
      </c>
      <c r="G2" s="65" t="s">
        <v>2264</v>
      </c>
      <c r="H2" s="65" t="s">
        <v>453</v>
      </c>
      <c r="I2" s="65" t="s">
        <v>458</v>
      </c>
      <c r="J2" s="66" t="s">
        <v>98</v>
      </c>
    </row>
    <row r="3" spans="1:10" x14ac:dyDescent="0.3">
      <c r="A3" s="6">
        <v>1</v>
      </c>
      <c r="B3" s="7" t="s">
        <v>1949</v>
      </c>
      <c r="C3" s="7" t="s">
        <v>1948</v>
      </c>
      <c r="D3" s="8" t="s">
        <v>604</v>
      </c>
      <c r="E3" s="4" t="s">
        <v>1308</v>
      </c>
      <c r="F3" s="212" t="s">
        <v>178</v>
      </c>
      <c r="G3" s="9" t="s">
        <v>433</v>
      </c>
      <c r="H3" s="8" t="s">
        <v>2196</v>
      </c>
      <c r="I3" s="10" t="s">
        <v>2716</v>
      </c>
      <c r="J3" s="217" t="s">
        <v>1327</v>
      </c>
    </row>
    <row r="4" spans="1:10" x14ac:dyDescent="0.3">
      <c r="A4" s="6">
        <v>2</v>
      </c>
      <c r="B4" s="7" t="s">
        <v>1949</v>
      </c>
      <c r="C4" s="7" t="s">
        <v>1948</v>
      </c>
      <c r="D4" s="8" t="s">
        <v>595</v>
      </c>
      <c r="E4" s="8" t="s">
        <v>174</v>
      </c>
      <c r="F4" s="212" t="s">
        <v>1957</v>
      </c>
      <c r="G4" s="9" t="s">
        <v>1239</v>
      </c>
      <c r="H4" s="8" t="s">
        <v>2197</v>
      </c>
      <c r="I4" s="10" t="s">
        <v>2533</v>
      </c>
      <c r="J4" s="217"/>
    </row>
    <row r="5" spans="1:10" x14ac:dyDescent="0.3">
      <c r="A5" s="6">
        <v>3</v>
      </c>
      <c r="B5" s="7" t="s">
        <v>1949</v>
      </c>
      <c r="C5" s="7" t="s">
        <v>1948</v>
      </c>
      <c r="D5" s="8" t="s">
        <v>516</v>
      </c>
      <c r="E5" s="7" t="s">
        <v>1950</v>
      </c>
      <c r="F5" s="212" t="s">
        <v>709</v>
      </c>
      <c r="G5" s="9" t="s">
        <v>433</v>
      </c>
      <c r="H5" s="8" t="s">
        <v>2195</v>
      </c>
      <c r="I5" s="10" t="s">
        <v>1328</v>
      </c>
      <c r="J5" s="217" t="s">
        <v>1330</v>
      </c>
    </row>
    <row r="6" spans="1:10" x14ac:dyDescent="0.3">
      <c r="A6" s="6">
        <v>4</v>
      </c>
      <c r="B6" s="7" t="s">
        <v>1949</v>
      </c>
      <c r="C6" s="7" t="s">
        <v>1948</v>
      </c>
      <c r="D6" s="8" t="s">
        <v>599</v>
      </c>
      <c r="E6" s="4" t="s">
        <v>1947</v>
      </c>
      <c r="F6" s="212" t="s">
        <v>2532</v>
      </c>
      <c r="G6" s="9" t="s">
        <v>1239</v>
      </c>
      <c r="H6" s="8" t="s">
        <v>2198</v>
      </c>
      <c r="I6" s="10" t="s">
        <v>2717</v>
      </c>
      <c r="J6" s="217" t="s">
        <v>1512</v>
      </c>
    </row>
    <row r="7" spans="1:10" x14ac:dyDescent="0.3">
      <c r="A7" s="6">
        <v>5</v>
      </c>
      <c r="B7" s="7" t="s">
        <v>1949</v>
      </c>
      <c r="C7" s="7" t="s">
        <v>1948</v>
      </c>
      <c r="D7" s="8" t="s">
        <v>599</v>
      </c>
      <c r="E7" s="8" t="s">
        <v>1958</v>
      </c>
      <c r="F7" s="212" t="s">
        <v>2715</v>
      </c>
      <c r="G7" s="9" t="s">
        <v>1239</v>
      </c>
      <c r="H7" s="8" t="s">
        <v>2199</v>
      </c>
      <c r="I7" s="10" t="s">
        <v>309</v>
      </c>
      <c r="J7" s="217" t="s">
        <v>1331</v>
      </c>
    </row>
    <row r="8" spans="1:10" x14ac:dyDescent="0.3">
      <c r="A8" s="6">
        <v>6</v>
      </c>
      <c r="B8" s="7" t="s">
        <v>1949</v>
      </c>
      <c r="C8" s="7" t="s">
        <v>1948</v>
      </c>
      <c r="D8" s="8" t="s">
        <v>599</v>
      </c>
      <c r="E8" s="8" t="s">
        <v>1096</v>
      </c>
      <c r="F8" s="212" t="s">
        <v>292</v>
      </c>
      <c r="G8" s="9" t="s">
        <v>436</v>
      </c>
      <c r="H8" s="8" t="s">
        <v>2308</v>
      </c>
      <c r="I8" s="10" t="s">
        <v>1321</v>
      </c>
      <c r="J8" s="217" t="s">
        <v>325</v>
      </c>
    </row>
    <row r="9" spans="1:10" x14ac:dyDescent="0.3">
      <c r="A9" s="6">
        <v>7</v>
      </c>
      <c r="B9" s="7" t="s">
        <v>1949</v>
      </c>
      <c r="C9" s="7" t="s">
        <v>1948</v>
      </c>
      <c r="D9" s="8" t="s">
        <v>448</v>
      </c>
      <c r="E9" s="8" t="s">
        <v>179</v>
      </c>
      <c r="F9" s="212" t="s">
        <v>1336</v>
      </c>
      <c r="G9" s="9" t="s">
        <v>1239</v>
      </c>
      <c r="H9" s="8" t="s">
        <v>2200</v>
      </c>
      <c r="I9" s="10" t="s">
        <v>1326</v>
      </c>
      <c r="J9" s="217" t="s">
        <v>1959</v>
      </c>
    </row>
    <row r="10" spans="1:10" x14ac:dyDescent="0.3">
      <c r="A10" s="6">
        <v>8</v>
      </c>
      <c r="B10" s="7" t="s">
        <v>1949</v>
      </c>
      <c r="C10" s="7" t="s">
        <v>1948</v>
      </c>
      <c r="D10" s="8" t="s">
        <v>610</v>
      </c>
      <c r="E10" s="8" t="s">
        <v>1960</v>
      </c>
      <c r="F10" s="212" t="s">
        <v>2714</v>
      </c>
      <c r="G10" s="9" t="s">
        <v>433</v>
      </c>
      <c r="H10" s="8" t="s">
        <v>2201</v>
      </c>
      <c r="I10" s="10" t="s">
        <v>2534</v>
      </c>
      <c r="J10" s="217" t="s">
        <v>1961</v>
      </c>
    </row>
    <row r="11" spans="1:10" x14ac:dyDescent="0.3">
      <c r="A11" s="6">
        <v>9</v>
      </c>
      <c r="B11" s="7" t="s">
        <v>1949</v>
      </c>
      <c r="C11" s="7" t="s">
        <v>1948</v>
      </c>
      <c r="D11" s="8" t="s">
        <v>450</v>
      </c>
      <c r="E11" s="8" t="s">
        <v>1826</v>
      </c>
      <c r="F11" s="212" t="s">
        <v>2531</v>
      </c>
      <c r="G11" s="9" t="s">
        <v>436</v>
      </c>
      <c r="H11" s="8" t="s">
        <v>585</v>
      </c>
      <c r="I11" s="10" t="s">
        <v>2535</v>
      </c>
      <c r="J11" s="217"/>
    </row>
    <row r="12" spans="1:10" x14ac:dyDescent="0.3">
      <c r="A12" s="6">
        <v>10</v>
      </c>
      <c r="B12" s="7" t="s">
        <v>1949</v>
      </c>
      <c r="C12" s="7" t="s">
        <v>1948</v>
      </c>
      <c r="D12" s="8" t="s">
        <v>592</v>
      </c>
      <c r="E12" s="4" t="s">
        <v>1946</v>
      </c>
      <c r="F12" s="212" t="s">
        <v>708</v>
      </c>
      <c r="G12" s="9" t="s">
        <v>2372</v>
      </c>
      <c r="H12" s="8" t="s">
        <v>2202</v>
      </c>
      <c r="I12" s="10" t="s">
        <v>2536</v>
      </c>
      <c r="J12" s="217" t="s">
        <v>1962</v>
      </c>
    </row>
    <row r="13" spans="1:10" x14ac:dyDescent="0.3">
      <c r="A13" s="6">
        <v>11</v>
      </c>
      <c r="B13" s="7" t="s">
        <v>1949</v>
      </c>
      <c r="C13" s="7" t="s">
        <v>1948</v>
      </c>
      <c r="D13" s="8" t="s">
        <v>596</v>
      </c>
      <c r="E13" s="8" t="s">
        <v>1963</v>
      </c>
      <c r="F13" s="212" t="s">
        <v>2713</v>
      </c>
      <c r="G13" s="9" t="s">
        <v>1239</v>
      </c>
      <c r="H13" s="8" t="s">
        <v>2203</v>
      </c>
      <c r="I13" s="10" t="s">
        <v>1322</v>
      </c>
      <c r="J13" s="217" t="s">
        <v>1333</v>
      </c>
    </row>
    <row r="14" spans="1:10" x14ac:dyDescent="0.3">
      <c r="A14" s="6">
        <v>12</v>
      </c>
      <c r="B14" s="7" t="s">
        <v>1949</v>
      </c>
      <c r="C14" s="7" t="s">
        <v>1948</v>
      </c>
      <c r="D14" s="8" t="s">
        <v>592</v>
      </c>
      <c r="E14" s="4" t="s">
        <v>1229</v>
      </c>
      <c r="F14" s="212" t="s">
        <v>718</v>
      </c>
      <c r="G14" s="9" t="s">
        <v>2416</v>
      </c>
      <c r="H14" s="8" t="s">
        <v>2205</v>
      </c>
      <c r="I14" s="10" t="s">
        <v>1325</v>
      </c>
      <c r="J14" s="217" t="s">
        <v>1964</v>
      </c>
    </row>
    <row r="15" spans="1:10" x14ac:dyDescent="0.3">
      <c r="A15" s="6">
        <v>13</v>
      </c>
      <c r="B15" s="7" t="s">
        <v>1949</v>
      </c>
      <c r="C15" s="7" t="s">
        <v>1948</v>
      </c>
      <c r="D15" s="8" t="s">
        <v>592</v>
      </c>
      <c r="E15" s="7" t="s">
        <v>1945</v>
      </c>
      <c r="F15" s="212" t="s">
        <v>2712</v>
      </c>
      <c r="G15" s="9" t="s">
        <v>2416</v>
      </c>
      <c r="H15" s="8" t="s">
        <v>2204</v>
      </c>
      <c r="I15" s="10" t="s">
        <v>1323</v>
      </c>
      <c r="J15" s="217" t="s">
        <v>1965</v>
      </c>
    </row>
    <row r="16" spans="1:10" x14ac:dyDescent="0.3">
      <c r="A16" s="6">
        <v>14</v>
      </c>
      <c r="B16" s="7" t="s">
        <v>1949</v>
      </c>
      <c r="C16" s="7" t="s">
        <v>1948</v>
      </c>
      <c r="D16" s="8" t="s">
        <v>443</v>
      </c>
      <c r="E16" s="4" t="s">
        <v>1944</v>
      </c>
      <c r="F16" s="212" t="s">
        <v>1967</v>
      </c>
      <c r="G16" s="9" t="s">
        <v>460</v>
      </c>
      <c r="H16" s="8" t="s">
        <v>2206</v>
      </c>
      <c r="I16" s="10" t="s">
        <v>2718</v>
      </c>
      <c r="J16" s="217" t="s">
        <v>1966</v>
      </c>
    </row>
    <row r="17" spans="1:10" x14ac:dyDescent="0.3">
      <c r="A17" s="6">
        <v>15</v>
      </c>
      <c r="B17" s="7" t="s">
        <v>1949</v>
      </c>
      <c r="C17" s="7" t="s">
        <v>1948</v>
      </c>
      <c r="D17" s="8" t="s">
        <v>595</v>
      </c>
      <c r="E17" s="8" t="s">
        <v>190</v>
      </c>
      <c r="F17" s="212" t="s">
        <v>1298</v>
      </c>
      <c r="G17" s="9" t="s">
        <v>2416</v>
      </c>
      <c r="H17" s="8" t="s">
        <v>2371</v>
      </c>
      <c r="I17" s="10" t="s">
        <v>2537</v>
      </c>
      <c r="J17" s="217" t="s">
        <v>1968</v>
      </c>
    </row>
    <row r="18" spans="1:10" x14ac:dyDescent="0.3">
      <c r="A18" s="6">
        <v>16</v>
      </c>
      <c r="B18" s="7" t="s">
        <v>1949</v>
      </c>
      <c r="C18" s="7" t="s">
        <v>1948</v>
      </c>
      <c r="D18" s="8" t="s">
        <v>584</v>
      </c>
      <c r="E18" s="4" t="s">
        <v>1303</v>
      </c>
      <c r="F18" s="212" t="s">
        <v>2530</v>
      </c>
      <c r="G18" s="9" t="s">
        <v>460</v>
      </c>
      <c r="H18" s="8" t="s">
        <v>2207</v>
      </c>
      <c r="I18" s="10" t="s">
        <v>2719</v>
      </c>
      <c r="J18" s="217" t="s">
        <v>1012</v>
      </c>
    </row>
    <row r="19" spans="1:10" x14ac:dyDescent="0.3">
      <c r="A19" s="6">
        <v>17</v>
      </c>
      <c r="B19" s="7" t="s">
        <v>1949</v>
      </c>
      <c r="C19" s="7" t="s">
        <v>1948</v>
      </c>
      <c r="D19" s="8" t="s">
        <v>592</v>
      </c>
      <c r="E19" s="8" t="s">
        <v>1969</v>
      </c>
      <c r="F19" s="212" t="s">
        <v>1971</v>
      </c>
      <c r="G19" s="9" t="s">
        <v>433</v>
      </c>
      <c r="H19" s="8" t="s">
        <v>2208</v>
      </c>
      <c r="I19" s="10" t="s">
        <v>892</v>
      </c>
      <c r="J19" s="217" t="s">
        <v>1970</v>
      </c>
    </row>
    <row r="20" spans="1:10" x14ac:dyDescent="0.3">
      <c r="A20" s="6">
        <v>18</v>
      </c>
      <c r="B20" s="7" t="s">
        <v>1949</v>
      </c>
      <c r="C20" s="7" t="s">
        <v>1948</v>
      </c>
      <c r="D20" s="8" t="s">
        <v>432</v>
      </c>
      <c r="E20" s="4" t="s">
        <v>1307</v>
      </c>
      <c r="F20" s="212" t="s">
        <v>1973</v>
      </c>
      <c r="G20" s="9" t="s">
        <v>1239</v>
      </c>
      <c r="H20" s="8" t="s">
        <v>2209</v>
      </c>
      <c r="I20" s="10" t="s">
        <v>1319</v>
      </c>
      <c r="J20" s="217" t="s">
        <v>1972</v>
      </c>
    </row>
    <row r="21" spans="1:10" x14ac:dyDescent="0.3">
      <c r="A21" s="6">
        <v>19</v>
      </c>
      <c r="B21" s="7" t="s">
        <v>1949</v>
      </c>
      <c r="C21" s="7" t="s">
        <v>1948</v>
      </c>
      <c r="D21" s="8" t="s">
        <v>595</v>
      </c>
      <c r="E21" s="8" t="s">
        <v>1329</v>
      </c>
      <c r="F21" s="212" t="s">
        <v>2711</v>
      </c>
      <c r="G21" s="9" t="s">
        <v>2416</v>
      </c>
      <c r="H21" s="8" t="s">
        <v>2211</v>
      </c>
      <c r="I21" s="10" t="s">
        <v>1324</v>
      </c>
      <c r="J21" s="217" t="s">
        <v>2731</v>
      </c>
    </row>
    <row r="22" spans="1:10" x14ac:dyDescent="0.3">
      <c r="A22" s="6">
        <v>20</v>
      </c>
      <c r="B22" s="7" t="s">
        <v>1949</v>
      </c>
      <c r="C22" s="7" t="s">
        <v>1948</v>
      </c>
      <c r="D22" s="8" t="s">
        <v>592</v>
      </c>
      <c r="E22" s="8" t="s">
        <v>187</v>
      </c>
      <c r="F22" s="212" t="s">
        <v>248</v>
      </c>
      <c r="G22" s="9" t="s">
        <v>433</v>
      </c>
      <c r="H22" s="8" t="s">
        <v>2212</v>
      </c>
      <c r="I22" s="10" t="s">
        <v>310</v>
      </c>
      <c r="J22" s="217" t="s">
        <v>1974</v>
      </c>
    </row>
    <row r="23" spans="1:10" x14ac:dyDescent="0.3">
      <c r="A23" s="6">
        <v>21</v>
      </c>
      <c r="B23" s="7" t="s">
        <v>1949</v>
      </c>
      <c r="C23" s="7" t="s">
        <v>1948</v>
      </c>
      <c r="D23" s="8" t="s">
        <v>592</v>
      </c>
      <c r="E23" s="4" t="s">
        <v>1943</v>
      </c>
      <c r="F23" s="212" t="s">
        <v>707</v>
      </c>
      <c r="G23" s="9" t="s">
        <v>2416</v>
      </c>
      <c r="H23" s="8" t="s">
        <v>2210</v>
      </c>
      <c r="I23" s="10" t="s">
        <v>2720</v>
      </c>
      <c r="J23" s="217" t="s">
        <v>1334</v>
      </c>
    </row>
    <row r="24" spans="1:10" x14ac:dyDescent="0.3">
      <c r="A24" s="6">
        <v>22</v>
      </c>
      <c r="B24" s="7" t="s">
        <v>1949</v>
      </c>
      <c r="C24" s="7" t="s">
        <v>1948</v>
      </c>
      <c r="D24" s="8" t="s">
        <v>604</v>
      </c>
      <c r="E24" s="8" t="s">
        <v>191</v>
      </c>
      <c r="F24" s="212" t="s">
        <v>2529</v>
      </c>
      <c r="G24" s="9" t="s">
        <v>2416</v>
      </c>
      <c r="H24" s="8" t="s">
        <v>2213</v>
      </c>
      <c r="I24" s="10" t="s">
        <v>345</v>
      </c>
      <c r="J24" s="217" t="s">
        <v>1335</v>
      </c>
    </row>
    <row r="25" spans="1:10" x14ac:dyDescent="0.3">
      <c r="A25" s="6">
        <v>23</v>
      </c>
      <c r="B25" s="7" t="s">
        <v>1949</v>
      </c>
      <c r="C25" s="7" t="s">
        <v>1948</v>
      </c>
      <c r="D25" s="8" t="s">
        <v>217</v>
      </c>
      <c r="E25" s="8" t="s">
        <v>1827</v>
      </c>
      <c r="F25" s="212" t="s">
        <v>1338</v>
      </c>
      <c r="G25" s="9" t="s">
        <v>2416</v>
      </c>
      <c r="H25" s="8" t="s">
        <v>2214</v>
      </c>
      <c r="I25" s="10" t="s">
        <v>311</v>
      </c>
      <c r="J25" s="217" t="s">
        <v>1975</v>
      </c>
    </row>
    <row r="26" spans="1:10" x14ac:dyDescent="0.3">
      <c r="A26" s="6">
        <v>24</v>
      </c>
      <c r="B26" s="7" t="s">
        <v>1949</v>
      </c>
      <c r="C26" s="7" t="s">
        <v>1948</v>
      </c>
      <c r="D26" s="8" t="s">
        <v>431</v>
      </c>
      <c r="E26" s="8" t="s">
        <v>1479</v>
      </c>
      <c r="F26" s="212" t="s">
        <v>713</v>
      </c>
      <c r="G26" s="9" t="s">
        <v>2416</v>
      </c>
      <c r="H26" s="8" t="s">
        <v>2215</v>
      </c>
      <c r="I26" s="10" t="s">
        <v>2721</v>
      </c>
      <c r="J26" s="217" t="s">
        <v>1337</v>
      </c>
    </row>
    <row r="27" spans="1:10" x14ac:dyDescent="0.3">
      <c r="A27" s="6">
        <v>25</v>
      </c>
      <c r="B27" s="7" t="s">
        <v>1949</v>
      </c>
      <c r="C27" s="7" t="s">
        <v>1948</v>
      </c>
      <c r="D27" s="8" t="s">
        <v>592</v>
      </c>
      <c r="E27" s="8" t="s">
        <v>238</v>
      </c>
      <c r="F27" s="212" t="s">
        <v>205</v>
      </c>
      <c r="G27" s="9" t="s">
        <v>2416</v>
      </c>
      <c r="H27" s="8" t="s">
        <v>2216</v>
      </c>
      <c r="I27" s="10" t="s">
        <v>312</v>
      </c>
      <c r="J27" s="217" t="s">
        <v>1976</v>
      </c>
    </row>
    <row r="28" spans="1:10" x14ac:dyDescent="0.3">
      <c r="A28" s="6">
        <v>26</v>
      </c>
      <c r="B28" s="7" t="s">
        <v>1949</v>
      </c>
      <c r="C28" s="7" t="s">
        <v>1948</v>
      </c>
      <c r="D28" s="8" t="s">
        <v>595</v>
      </c>
      <c r="E28" s="8" t="s">
        <v>2106</v>
      </c>
      <c r="F28" s="212" t="s">
        <v>2528</v>
      </c>
      <c r="G28" s="9" t="s">
        <v>2416</v>
      </c>
      <c r="H28" s="8" t="s">
        <v>2217</v>
      </c>
      <c r="I28" s="10" t="s">
        <v>710</v>
      </c>
      <c r="J28" s="217" t="s">
        <v>326</v>
      </c>
    </row>
    <row r="29" spans="1:10" x14ac:dyDescent="0.3">
      <c r="A29" s="6">
        <v>27</v>
      </c>
      <c r="B29" s="7" t="s">
        <v>1949</v>
      </c>
      <c r="C29" s="7" t="s">
        <v>1948</v>
      </c>
      <c r="D29" s="8" t="s">
        <v>443</v>
      </c>
      <c r="E29" s="4" t="s">
        <v>1830</v>
      </c>
      <c r="F29" s="212" t="s">
        <v>1343</v>
      </c>
      <c r="G29" s="9" t="s">
        <v>2416</v>
      </c>
      <c r="H29" s="8" t="s">
        <v>2218</v>
      </c>
      <c r="I29" s="10" t="s">
        <v>2538</v>
      </c>
      <c r="J29" s="217" t="s">
        <v>1345</v>
      </c>
    </row>
    <row r="30" spans="1:10" x14ac:dyDescent="0.3">
      <c r="A30" s="6">
        <v>28</v>
      </c>
      <c r="B30" s="7" t="s">
        <v>1949</v>
      </c>
      <c r="C30" s="7" t="s">
        <v>1948</v>
      </c>
      <c r="D30" s="8" t="s">
        <v>431</v>
      </c>
      <c r="E30" s="4" t="s">
        <v>1296</v>
      </c>
      <c r="F30" s="212" t="s">
        <v>2660</v>
      </c>
      <c r="G30" s="9" t="s">
        <v>460</v>
      </c>
      <c r="H30" s="8" t="s">
        <v>2220</v>
      </c>
      <c r="I30" s="10" t="s">
        <v>1221</v>
      </c>
      <c r="J30" s="217"/>
    </row>
    <row r="31" spans="1:10" x14ac:dyDescent="0.3">
      <c r="A31" s="6">
        <v>29</v>
      </c>
      <c r="B31" s="7" t="s">
        <v>1949</v>
      </c>
      <c r="C31" s="7" t="s">
        <v>1948</v>
      </c>
      <c r="D31" s="8" t="s">
        <v>443</v>
      </c>
      <c r="E31" s="8" t="s">
        <v>1230</v>
      </c>
      <c r="F31" s="212" t="s">
        <v>308</v>
      </c>
      <c r="G31" s="9" t="s">
        <v>2416</v>
      </c>
      <c r="H31" s="8" t="s">
        <v>2219</v>
      </c>
      <c r="I31" s="10" t="s">
        <v>1318</v>
      </c>
      <c r="J31" s="217" t="s">
        <v>1977</v>
      </c>
    </row>
    <row r="32" spans="1:10" x14ac:dyDescent="0.3">
      <c r="A32" s="6">
        <v>30</v>
      </c>
      <c r="B32" s="7" t="s">
        <v>1949</v>
      </c>
      <c r="C32" s="7" t="s">
        <v>1948</v>
      </c>
      <c r="D32" s="8" t="s">
        <v>446</v>
      </c>
      <c r="E32" s="4" t="s">
        <v>1477</v>
      </c>
      <c r="F32" s="212" t="s">
        <v>307</v>
      </c>
      <c r="G32" s="9" t="s">
        <v>2416</v>
      </c>
      <c r="H32" s="8" t="s">
        <v>2221</v>
      </c>
      <c r="I32" s="10" t="s">
        <v>712</v>
      </c>
      <c r="J32" s="217" t="s">
        <v>1341</v>
      </c>
    </row>
    <row r="33" spans="1:10" x14ac:dyDescent="0.3">
      <c r="A33" s="6">
        <v>31</v>
      </c>
      <c r="B33" s="7" t="s">
        <v>1949</v>
      </c>
      <c r="C33" s="7" t="s">
        <v>1948</v>
      </c>
      <c r="D33" s="8" t="s">
        <v>589</v>
      </c>
      <c r="E33" s="4" t="s">
        <v>1942</v>
      </c>
      <c r="F33" s="212" t="s">
        <v>306</v>
      </c>
      <c r="G33" s="9" t="s">
        <v>1239</v>
      </c>
      <c r="H33" s="8" t="s">
        <v>2222</v>
      </c>
      <c r="I33" s="10" t="s">
        <v>634</v>
      </c>
      <c r="J33" s="217" t="s">
        <v>1013</v>
      </c>
    </row>
    <row r="34" spans="1:10" x14ac:dyDescent="0.3">
      <c r="A34" s="6">
        <v>32</v>
      </c>
      <c r="B34" s="7" t="s">
        <v>1949</v>
      </c>
      <c r="C34" s="7" t="s">
        <v>1948</v>
      </c>
      <c r="D34" s="8" t="s">
        <v>602</v>
      </c>
      <c r="E34" s="7" t="s">
        <v>2546</v>
      </c>
      <c r="F34" s="212" t="s">
        <v>305</v>
      </c>
      <c r="G34" s="9" t="s">
        <v>2416</v>
      </c>
      <c r="H34" s="8" t="s">
        <v>2223</v>
      </c>
      <c r="I34" s="10" t="s">
        <v>711</v>
      </c>
      <c r="J34" s="217" t="s">
        <v>1978</v>
      </c>
    </row>
    <row r="35" spans="1:10" x14ac:dyDescent="0.3">
      <c r="A35" s="6">
        <v>33</v>
      </c>
      <c r="B35" s="7" t="s">
        <v>1949</v>
      </c>
      <c r="C35" s="7" t="s">
        <v>1948</v>
      </c>
      <c r="D35" s="8" t="s">
        <v>604</v>
      </c>
      <c r="E35" s="4" t="s">
        <v>1979</v>
      </c>
      <c r="F35" s="212" t="s">
        <v>720</v>
      </c>
      <c r="G35" s="9" t="s">
        <v>460</v>
      </c>
      <c r="H35" s="8" t="s">
        <v>2224</v>
      </c>
      <c r="I35" s="10" t="s">
        <v>313</v>
      </c>
      <c r="J35" s="217" t="s">
        <v>1510</v>
      </c>
    </row>
    <row r="36" spans="1:10" x14ac:dyDescent="0.3">
      <c r="A36" s="6">
        <v>34</v>
      </c>
      <c r="B36" s="7" t="s">
        <v>1949</v>
      </c>
      <c r="C36" s="7" t="s">
        <v>1948</v>
      </c>
      <c r="D36" s="8" t="s">
        <v>584</v>
      </c>
      <c r="E36" s="8" t="s">
        <v>1824</v>
      </c>
      <c r="F36" s="212" t="s">
        <v>617</v>
      </c>
      <c r="G36" s="9" t="s">
        <v>436</v>
      </c>
      <c r="H36" s="8" t="s">
        <v>2226</v>
      </c>
      <c r="I36" s="10" t="s">
        <v>2722</v>
      </c>
      <c r="J36" s="217" t="s">
        <v>1014</v>
      </c>
    </row>
    <row r="37" spans="1:10" x14ac:dyDescent="0.3">
      <c r="A37" s="6">
        <v>35</v>
      </c>
      <c r="B37" s="7" t="s">
        <v>1949</v>
      </c>
      <c r="C37" s="7" t="s">
        <v>1948</v>
      </c>
      <c r="D37" s="8" t="s">
        <v>597</v>
      </c>
      <c r="E37" s="8" t="s">
        <v>2105</v>
      </c>
      <c r="F37" s="212" t="s">
        <v>2527</v>
      </c>
      <c r="G37" s="9" t="s">
        <v>460</v>
      </c>
      <c r="H37" s="8" t="s">
        <v>567</v>
      </c>
      <c r="I37" s="10" t="s">
        <v>1320</v>
      </c>
      <c r="J37" s="217" t="s">
        <v>1980</v>
      </c>
    </row>
    <row r="38" spans="1:10" x14ac:dyDescent="0.3">
      <c r="A38" s="6">
        <v>36</v>
      </c>
      <c r="B38" s="7" t="s">
        <v>1949</v>
      </c>
      <c r="C38" s="7" t="s">
        <v>1948</v>
      </c>
      <c r="D38" s="8" t="s">
        <v>231</v>
      </c>
      <c r="E38" s="7" t="s">
        <v>1941</v>
      </c>
      <c r="F38" s="212" t="s">
        <v>1299</v>
      </c>
      <c r="G38" s="9" t="s">
        <v>2416</v>
      </c>
      <c r="H38" s="8" t="s">
        <v>2227</v>
      </c>
      <c r="I38" s="10" t="s">
        <v>1500</v>
      </c>
      <c r="J38" s="217"/>
    </row>
    <row r="39" spans="1:10" x14ac:dyDescent="0.3">
      <c r="A39" s="6">
        <v>37</v>
      </c>
      <c r="B39" s="7" t="s">
        <v>1949</v>
      </c>
      <c r="C39" s="7" t="s">
        <v>1948</v>
      </c>
      <c r="D39" s="8" t="s">
        <v>597</v>
      </c>
      <c r="E39" s="4" t="s">
        <v>1981</v>
      </c>
      <c r="F39" s="212" t="s">
        <v>2526</v>
      </c>
      <c r="G39" s="9" t="s">
        <v>1239</v>
      </c>
      <c r="H39" s="8" t="s">
        <v>2225</v>
      </c>
      <c r="I39" s="10" t="s">
        <v>1501</v>
      </c>
      <c r="J39" s="217"/>
    </row>
    <row r="40" spans="1:10" x14ac:dyDescent="0.3">
      <c r="A40" s="6">
        <v>38</v>
      </c>
      <c r="B40" s="7" t="s">
        <v>1949</v>
      </c>
      <c r="C40" s="7" t="s">
        <v>1948</v>
      </c>
      <c r="D40" s="8" t="s">
        <v>595</v>
      </c>
      <c r="E40" s="4" t="s">
        <v>1940</v>
      </c>
      <c r="F40" s="212" t="s">
        <v>304</v>
      </c>
      <c r="G40" s="9" t="s">
        <v>433</v>
      </c>
      <c r="H40" s="8" t="s">
        <v>2228</v>
      </c>
      <c r="I40" s="10" t="s">
        <v>1480</v>
      </c>
      <c r="J40" s="217" t="s">
        <v>1982</v>
      </c>
    </row>
    <row r="41" spans="1:10" x14ac:dyDescent="0.3">
      <c r="A41" s="6">
        <v>39</v>
      </c>
      <c r="B41" s="7" t="s">
        <v>1949</v>
      </c>
      <c r="C41" s="7" t="s">
        <v>1948</v>
      </c>
      <c r="D41" s="8" t="s">
        <v>446</v>
      </c>
      <c r="E41" s="7" t="s">
        <v>184</v>
      </c>
      <c r="F41" s="212" t="s">
        <v>303</v>
      </c>
      <c r="G41" s="9" t="s">
        <v>1238</v>
      </c>
      <c r="H41" s="8" t="s">
        <v>2229</v>
      </c>
      <c r="I41" s="10" t="s">
        <v>2678</v>
      </c>
      <c r="J41" s="217" t="s">
        <v>1340</v>
      </c>
    </row>
    <row r="42" spans="1:10" x14ac:dyDescent="0.3">
      <c r="A42" s="6">
        <v>40</v>
      </c>
      <c r="B42" s="7" t="s">
        <v>1949</v>
      </c>
      <c r="C42" s="7" t="s">
        <v>1948</v>
      </c>
      <c r="D42" s="8" t="s">
        <v>443</v>
      </c>
      <c r="E42" s="4" t="s">
        <v>1832</v>
      </c>
      <c r="F42" s="212" t="s">
        <v>2659</v>
      </c>
      <c r="G42" s="9" t="s">
        <v>436</v>
      </c>
      <c r="H42" s="8" t="s">
        <v>2231</v>
      </c>
      <c r="I42" s="10" t="s">
        <v>1493</v>
      </c>
      <c r="J42" s="217" t="s">
        <v>1339</v>
      </c>
    </row>
    <row r="43" spans="1:10" x14ac:dyDescent="0.3">
      <c r="A43" s="6">
        <v>41</v>
      </c>
      <c r="B43" s="7" t="s">
        <v>1949</v>
      </c>
      <c r="C43" s="7" t="s">
        <v>1948</v>
      </c>
      <c r="D43" s="8" t="s">
        <v>592</v>
      </c>
      <c r="E43" s="15" t="s">
        <v>103</v>
      </c>
      <c r="F43" s="212" t="s">
        <v>302</v>
      </c>
      <c r="G43" s="9" t="s">
        <v>1239</v>
      </c>
      <c r="H43" s="8" t="s">
        <v>2232</v>
      </c>
      <c r="I43" s="10" t="s">
        <v>2539</v>
      </c>
      <c r="J43" s="217" t="s">
        <v>1983</v>
      </c>
    </row>
    <row r="44" spans="1:10" x14ac:dyDescent="0.3">
      <c r="A44" s="6">
        <v>42</v>
      </c>
      <c r="B44" s="7" t="s">
        <v>1949</v>
      </c>
      <c r="C44" s="7" t="s">
        <v>1948</v>
      </c>
      <c r="D44" s="8" t="s">
        <v>584</v>
      </c>
      <c r="E44" s="8" t="s">
        <v>1828</v>
      </c>
      <c r="F44" s="212" t="s">
        <v>1342</v>
      </c>
      <c r="G44" s="9" t="s">
        <v>436</v>
      </c>
      <c r="H44" s="8" t="s">
        <v>2233</v>
      </c>
      <c r="I44" s="10" t="s">
        <v>314</v>
      </c>
      <c r="J44" s="217" t="s">
        <v>1513</v>
      </c>
    </row>
    <row r="45" spans="1:10" x14ac:dyDescent="0.3">
      <c r="A45" s="6">
        <v>43</v>
      </c>
      <c r="B45" s="7" t="s">
        <v>1949</v>
      </c>
      <c r="C45" s="7" t="s">
        <v>1948</v>
      </c>
      <c r="D45" s="8" t="s">
        <v>600</v>
      </c>
      <c r="E45" s="8" t="s">
        <v>2104</v>
      </c>
      <c r="F45" s="212" t="s">
        <v>2658</v>
      </c>
      <c r="G45" s="9" t="s">
        <v>433</v>
      </c>
      <c r="H45" s="8" t="s">
        <v>2235</v>
      </c>
      <c r="I45" s="10" t="s">
        <v>315</v>
      </c>
      <c r="J45" s="217"/>
    </row>
    <row r="46" spans="1:10" x14ac:dyDescent="0.3">
      <c r="A46" s="6">
        <v>44</v>
      </c>
      <c r="B46" s="7" t="s">
        <v>1949</v>
      </c>
      <c r="C46" s="7" t="s">
        <v>1948</v>
      </c>
      <c r="D46" s="8" t="s">
        <v>431</v>
      </c>
      <c r="E46" s="8" t="s">
        <v>1262</v>
      </c>
      <c r="F46" s="213" t="s">
        <v>2657</v>
      </c>
      <c r="G46" s="214" t="s">
        <v>460</v>
      </c>
      <c r="H46" s="185" t="s">
        <v>2234</v>
      </c>
      <c r="I46" s="187" t="s">
        <v>1078</v>
      </c>
      <c r="J46" s="218" t="s">
        <v>1346</v>
      </c>
    </row>
    <row r="47" spans="1:10" x14ac:dyDescent="0.3">
      <c r="A47" s="6">
        <v>45</v>
      </c>
      <c r="B47" s="7" t="s">
        <v>1949</v>
      </c>
      <c r="C47" s="7" t="s">
        <v>1948</v>
      </c>
      <c r="D47" s="8" t="s">
        <v>217</v>
      </c>
      <c r="E47" s="8" t="s">
        <v>142</v>
      </c>
      <c r="F47" s="213" t="s">
        <v>1601</v>
      </c>
      <c r="G47" s="214" t="s">
        <v>433</v>
      </c>
      <c r="H47" s="185" t="s">
        <v>465</v>
      </c>
      <c r="I47" s="186" t="s">
        <v>2677</v>
      </c>
      <c r="J47" s="218" t="s">
        <v>1042</v>
      </c>
    </row>
    <row r="48" spans="1:10" x14ac:dyDescent="0.3">
      <c r="A48" s="6">
        <v>46</v>
      </c>
      <c r="B48" s="7" t="s">
        <v>1949</v>
      </c>
      <c r="C48" s="7" t="s">
        <v>1948</v>
      </c>
      <c r="D48" s="8" t="s">
        <v>605</v>
      </c>
      <c r="E48" s="4" t="s">
        <v>1984</v>
      </c>
      <c r="F48" s="212" t="s">
        <v>2657</v>
      </c>
      <c r="G48" s="9" t="s">
        <v>433</v>
      </c>
      <c r="H48" s="8" t="s">
        <v>2234</v>
      </c>
      <c r="I48" s="10" t="s">
        <v>316</v>
      </c>
      <c r="J48" s="217" t="s">
        <v>1346</v>
      </c>
    </row>
    <row r="49" spans="1:10" x14ac:dyDescent="0.3">
      <c r="A49" s="6">
        <v>47</v>
      </c>
      <c r="B49" s="7" t="s">
        <v>1949</v>
      </c>
      <c r="C49" s="7" t="s">
        <v>1948</v>
      </c>
      <c r="D49" s="8" t="s">
        <v>592</v>
      </c>
      <c r="E49" s="8" t="s">
        <v>1232</v>
      </c>
      <c r="F49" s="212" t="s">
        <v>301</v>
      </c>
      <c r="G49" s="9" t="s">
        <v>433</v>
      </c>
      <c r="H49" s="8" t="s">
        <v>2236</v>
      </c>
      <c r="I49" s="10" t="s">
        <v>317</v>
      </c>
      <c r="J49" s="217" t="s">
        <v>1344</v>
      </c>
    </row>
    <row r="50" spans="1:10" x14ac:dyDescent="0.3">
      <c r="A50" s="6">
        <v>48</v>
      </c>
      <c r="B50" s="7" t="s">
        <v>1949</v>
      </c>
      <c r="C50" s="7" t="s">
        <v>1948</v>
      </c>
      <c r="D50" s="8" t="s">
        <v>592</v>
      </c>
      <c r="E50" s="8" t="s">
        <v>177</v>
      </c>
      <c r="F50" s="212" t="s">
        <v>2525</v>
      </c>
      <c r="G50" s="9" t="s">
        <v>2416</v>
      </c>
      <c r="H50" s="8" t="s">
        <v>2237</v>
      </c>
      <c r="I50" s="10" t="s">
        <v>714</v>
      </c>
      <c r="J50" s="217" t="s">
        <v>1347</v>
      </c>
    </row>
    <row r="51" spans="1:10" x14ac:dyDescent="0.3">
      <c r="A51" s="6">
        <v>49</v>
      </c>
      <c r="B51" s="7" t="s">
        <v>1949</v>
      </c>
      <c r="C51" s="7" t="s">
        <v>1948</v>
      </c>
      <c r="D51" s="8" t="s">
        <v>446</v>
      </c>
      <c r="E51" s="7" t="s">
        <v>1939</v>
      </c>
      <c r="F51" s="212" t="s">
        <v>2656</v>
      </c>
      <c r="G51" s="9" t="s">
        <v>436</v>
      </c>
      <c r="H51" s="8" t="s">
        <v>2238</v>
      </c>
      <c r="I51" s="10" t="s">
        <v>2540</v>
      </c>
      <c r="J51" s="217" t="s">
        <v>1391</v>
      </c>
    </row>
    <row r="52" spans="1:10" x14ac:dyDescent="0.3">
      <c r="A52" s="6">
        <v>50</v>
      </c>
      <c r="B52" s="7" t="s">
        <v>1949</v>
      </c>
      <c r="C52" s="7" t="s">
        <v>1948</v>
      </c>
      <c r="D52" s="8" t="s">
        <v>597</v>
      </c>
      <c r="E52" s="8" t="s">
        <v>195</v>
      </c>
      <c r="F52" s="212" t="s">
        <v>300</v>
      </c>
      <c r="G52" s="9" t="s">
        <v>436</v>
      </c>
      <c r="H52" s="8" t="s">
        <v>2239</v>
      </c>
      <c r="I52" s="10" t="s">
        <v>2541</v>
      </c>
      <c r="J52" s="217" t="s">
        <v>1985</v>
      </c>
    </row>
    <row r="53" spans="1:10" x14ac:dyDescent="0.3">
      <c r="A53" s="6">
        <v>51</v>
      </c>
      <c r="B53" s="7" t="s">
        <v>1938</v>
      </c>
      <c r="C53" s="7" t="s">
        <v>1937</v>
      </c>
      <c r="D53" s="8" t="s">
        <v>431</v>
      </c>
      <c r="E53" s="4" t="s">
        <v>1097</v>
      </c>
      <c r="F53" s="212" t="s">
        <v>299</v>
      </c>
      <c r="G53" s="9" t="s">
        <v>433</v>
      </c>
      <c r="H53" s="8" t="s">
        <v>2241</v>
      </c>
      <c r="I53" s="10" t="s">
        <v>1315</v>
      </c>
      <c r="J53" s="217" t="s">
        <v>1986</v>
      </c>
    </row>
    <row r="54" spans="1:10" x14ac:dyDescent="0.3">
      <c r="A54" s="6">
        <v>52</v>
      </c>
      <c r="B54" s="7" t="s">
        <v>1938</v>
      </c>
      <c r="C54" s="7" t="s">
        <v>1937</v>
      </c>
      <c r="D54" s="8" t="s">
        <v>431</v>
      </c>
      <c r="E54" s="4" t="s">
        <v>2102</v>
      </c>
      <c r="F54" s="212" t="s">
        <v>706</v>
      </c>
      <c r="G54" s="9" t="s">
        <v>2372</v>
      </c>
      <c r="H54" s="8" t="s">
        <v>2242</v>
      </c>
      <c r="I54" s="10" t="s">
        <v>2723</v>
      </c>
      <c r="J54" s="217" t="s">
        <v>1936</v>
      </c>
    </row>
    <row r="55" spans="1:10" x14ac:dyDescent="0.3">
      <c r="A55" s="6">
        <v>53</v>
      </c>
      <c r="B55" s="7" t="s">
        <v>1938</v>
      </c>
      <c r="C55" s="7" t="s">
        <v>1937</v>
      </c>
      <c r="D55" s="8" t="s">
        <v>516</v>
      </c>
      <c r="E55" s="4" t="s">
        <v>1935</v>
      </c>
      <c r="F55" s="212" t="s">
        <v>879</v>
      </c>
      <c r="G55" s="9" t="s">
        <v>1239</v>
      </c>
      <c r="H55" s="8" t="s">
        <v>2240</v>
      </c>
      <c r="I55" s="10" t="s">
        <v>1317</v>
      </c>
      <c r="J55" s="217" t="s">
        <v>1399</v>
      </c>
    </row>
    <row r="56" spans="1:10" x14ac:dyDescent="0.3">
      <c r="A56" s="6">
        <v>54</v>
      </c>
      <c r="B56" s="7" t="s">
        <v>1938</v>
      </c>
      <c r="C56" s="7" t="s">
        <v>1937</v>
      </c>
      <c r="D56" s="8" t="s">
        <v>597</v>
      </c>
      <c r="E56" s="8" t="s">
        <v>133</v>
      </c>
      <c r="F56" s="212" t="s">
        <v>1987</v>
      </c>
      <c r="G56" s="9" t="s">
        <v>1239</v>
      </c>
      <c r="H56" s="8" t="s">
        <v>2243</v>
      </c>
      <c r="I56" s="10" t="s">
        <v>1314</v>
      </c>
      <c r="J56" s="217" t="s">
        <v>1395</v>
      </c>
    </row>
    <row r="57" spans="1:10" x14ac:dyDescent="0.3">
      <c r="A57" s="6">
        <v>55</v>
      </c>
      <c r="B57" s="7" t="s">
        <v>1938</v>
      </c>
      <c r="C57" s="7" t="s">
        <v>1937</v>
      </c>
      <c r="D57" s="8" t="s">
        <v>597</v>
      </c>
      <c r="E57" s="8" t="s">
        <v>1988</v>
      </c>
      <c r="F57" s="212" t="s">
        <v>298</v>
      </c>
      <c r="G57" s="9" t="s">
        <v>1239</v>
      </c>
      <c r="H57" s="8" t="s">
        <v>2244</v>
      </c>
      <c r="I57" s="10" t="s">
        <v>635</v>
      </c>
      <c r="J57" s="217" t="s">
        <v>1348</v>
      </c>
    </row>
    <row r="58" spans="1:10" x14ac:dyDescent="0.3">
      <c r="A58" s="6">
        <v>56</v>
      </c>
      <c r="B58" s="7" t="s">
        <v>1938</v>
      </c>
      <c r="C58" s="7" t="s">
        <v>1937</v>
      </c>
      <c r="D58" s="8" t="s">
        <v>597</v>
      </c>
      <c r="E58" s="4" t="s">
        <v>130</v>
      </c>
      <c r="F58" s="212" t="s">
        <v>1095</v>
      </c>
      <c r="G58" s="9" t="s">
        <v>460</v>
      </c>
      <c r="H58" s="8" t="s">
        <v>2245</v>
      </c>
      <c r="I58" s="10" t="s">
        <v>2724</v>
      </c>
      <c r="J58" s="217" t="s">
        <v>1989</v>
      </c>
    </row>
    <row r="59" spans="1:10" x14ac:dyDescent="0.3">
      <c r="A59" s="6">
        <v>57</v>
      </c>
      <c r="B59" s="7" t="s">
        <v>1938</v>
      </c>
      <c r="C59" s="7" t="s">
        <v>1937</v>
      </c>
      <c r="D59" s="8" t="s">
        <v>231</v>
      </c>
      <c r="E59" s="8" t="s">
        <v>135</v>
      </c>
      <c r="F59" s="212" t="s">
        <v>323</v>
      </c>
      <c r="G59" s="9" t="s">
        <v>460</v>
      </c>
      <c r="H59" s="8" t="s">
        <v>2246</v>
      </c>
      <c r="I59" s="10" t="s">
        <v>2542</v>
      </c>
      <c r="J59" s="217" t="s">
        <v>1011</v>
      </c>
    </row>
    <row r="60" spans="1:10" x14ac:dyDescent="0.3">
      <c r="A60" s="6">
        <v>58</v>
      </c>
      <c r="B60" s="7" t="s">
        <v>1938</v>
      </c>
      <c r="C60" s="7" t="s">
        <v>1937</v>
      </c>
      <c r="D60" s="8" t="s">
        <v>232</v>
      </c>
      <c r="E60" s="8" t="s">
        <v>1266</v>
      </c>
      <c r="F60" s="212" t="s">
        <v>667</v>
      </c>
      <c r="G60" s="9" t="s">
        <v>1239</v>
      </c>
      <c r="H60" s="8" t="s">
        <v>2247</v>
      </c>
      <c r="I60" s="10" t="s">
        <v>318</v>
      </c>
      <c r="J60" s="217" t="s">
        <v>1514</v>
      </c>
    </row>
    <row r="61" spans="1:10" x14ac:dyDescent="0.3">
      <c r="A61" s="6">
        <v>59</v>
      </c>
      <c r="B61" s="7" t="s">
        <v>1938</v>
      </c>
      <c r="C61" s="7" t="s">
        <v>1937</v>
      </c>
      <c r="D61" s="8" t="s">
        <v>610</v>
      </c>
      <c r="E61" s="8" t="s">
        <v>2101</v>
      </c>
      <c r="F61" s="212" t="s">
        <v>2655</v>
      </c>
      <c r="G61" s="9" t="s">
        <v>1239</v>
      </c>
      <c r="H61" s="8" t="s">
        <v>2248</v>
      </c>
      <c r="I61" s="10" t="s">
        <v>715</v>
      </c>
      <c r="J61" s="217" t="s">
        <v>1990</v>
      </c>
    </row>
    <row r="62" spans="1:10" x14ac:dyDescent="0.3">
      <c r="A62" s="6">
        <v>60</v>
      </c>
      <c r="B62" s="7" t="s">
        <v>1938</v>
      </c>
      <c r="C62" s="7" t="s">
        <v>1937</v>
      </c>
      <c r="D62" s="8" t="s">
        <v>595</v>
      </c>
      <c r="E62" s="4" t="s">
        <v>1934</v>
      </c>
      <c r="F62" s="215" t="s">
        <v>105</v>
      </c>
      <c r="G62" s="9" t="s">
        <v>1239</v>
      </c>
      <c r="H62" s="2" t="s">
        <v>2356</v>
      </c>
      <c r="I62" s="11" t="s">
        <v>319</v>
      </c>
      <c r="J62" s="219" t="s">
        <v>1516</v>
      </c>
    </row>
    <row r="63" spans="1:10" x14ac:dyDescent="0.3">
      <c r="A63" s="6">
        <v>61</v>
      </c>
      <c r="B63" s="7" t="s">
        <v>1938</v>
      </c>
      <c r="C63" s="7" t="s">
        <v>1937</v>
      </c>
      <c r="D63" s="8" t="s">
        <v>443</v>
      </c>
      <c r="E63" s="8" t="s">
        <v>183</v>
      </c>
      <c r="F63" s="212" t="s">
        <v>1474</v>
      </c>
      <c r="G63" s="9" t="s">
        <v>2372</v>
      </c>
      <c r="H63" s="8" t="s">
        <v>2307</v>
      </c>
      <c r="I63" s="10" t="s">
        <v>2725</v>
      </c>
      <c r="J63" s="217" t="s">
        <v>2095</v>
      </c>
    </row>
    <row r="64" spans="1:10" x14ac:dyDescent="0.3">
      <c r="A64" s="6">
        <v>62</v>
      </c>
      <c r="B64" s="7" t="s">
        <v>1938</v>
      </c>
      <c r="C64" s="7" t="s">
        <v>1937</v>
      </c>
      <c r="D64" s="8" t="s">
        <v>443</v>
      </c>
      <c r="E64" s="8" t="s">
        <v>719</v>
      </c>
      <c r="F64" s="212" t="s">
        <v>1398</v>
      </c>
      <c r="G64" s="9" t="s">
        <v>2416</v>
      </c>
      <c r="H64" s="8" t="s">
        <v>2311</v>
      </c>
      <c r="I64" s="10" t="s">
        <v>2726</v>
      </c>
      <c r="J64" s="217" t="s">
        <v>2094</v>
      </c>
    </row>
    <row r="65" spans="1:10" x14ac:dyDescent="0.3">
      <c r="A65" s="6">
        <v>63</v>
      </c>
      <c r="B65" s="7" t="s">
        <v>1938</v>
      </c>
      <c r="C65" s="7" t="s">
        <v>1937</v>
      </c>
      <c r="D65" s="8" t="s">
        <v>446</v>
      </c>
      <c r="E65" s="8" t="s">
        <v>172</v>
      </c>
      <c r="F65" s="212" t="s">
        <v>665</v>
      </c>
      <c r="G65" s="9" t="s">
        <v>433</v>
      </c>
      <c r="H65" s="8" t="s">
        <v>2250</v>
      </c>
      <c r="I65" s="10" t="s">
        <v>320</v>
      </c>
      <c r="J65" s="217" t="s">
        <v>1991</v>
      </c>
    </row>
    <row r="66" spans="1:10" x14ac:dyDescent="0.3">
      <c r="A66" s="6">
        <v>64</v>
      </c>
      <c r="B66" s="7" t="s">
        <v>1938</v>
      </c>
      <c r="C66" s="7" t="s">
        <v>1937</v>
      </c>
      <c r="D66" s="8" t="s">
        <v>595</v>
      </c>
      <c r="E66" s="8" t="s">
        <v>1992</v>
      </c>
      <c r="F66" s="212" t="s">
        <v>297</v>
      </c>
      <c r="G66" s="9" t="s">
        <v>433</v>
      </c>
      <c r="H66" s="8" t="s">
        <v>2249</v>
      </c>
      <c r="I66" s="10" t="s">
        <v>716</v>
      </c>
      <c r="J66" s="217" t="s">
        <v>722</v>
      </c>
    </row>
    <row r="67" spans="1:10" x14ac:dyDescent="0.3">
      <c r="A67" s="6">
        <v>65</v>
      </c>
      <c r="B67" s="7" t="s">
        <v>1938</v>
      </c>
      <c r="C67" s="7" t="s">
        <v>1937</v>
      </c>
      <c r="D67" s="8" t="s">
        <v>431</v>
      </c>
      <c r="E67" s="8" t="s">
        <v>2100</v>
      </c>
      <c r="F67" s="212" t="s">
        <v>2524</v>
      </c>
      <c r="G67" s="9" t="s">
        <v>460</v>
      </c>
      <c r="H67" s="8" t="s">
        <v>2251</v>
      </c>
      <c r="I67" s="10" t="s">
        <v>2727</v>
      </c>
      <c r="J67" s="217" t="s">
        <v>1401</v>
      </c>
    </row>
    <row r="68" spans="1:10" x14ac:dyDescent="0.3">
      <c r="A68" s="6">
        <v>66</v>
      </c>
      <c r="B68" s="7" t="s">
        <v>1938</v>
      </c>
      <c r="C68" s="7" t="s">
        <v>1937</v>
      </c>
      <c r="D68" s="8" t="s">
        <v>432</v>
      </c>
      <c r="E68" s="8" t="s">
        <v>1397</v>
      </c>
      <c r="F68" s="212" t="s">
        <v>1394</v>
      </c>
      <c r="G68" s="9" t="s">
        <v>460</v>
      </c>
      <c r="H68" s="8" t="s">
        <v>2252</v>
      </c>
      <c r="I68" s="10" t="s">
        <v>2543</v>
      </c>
      <c r="J68" s="217" t="s">
        <v>1993</v>
      </c>
    </row>
    <row r="69" spans="1:10" x14ac:dyDescent="0.3">
      <c r="A69" s="6">
        <v>67</v>
      </c>
      <c r="B69" s="7" t="s">
        <v>1938</v>
      </c>
      <c r="C69" s="7" t="s">
        <v>1937</v>
      </c>
      <c r="D69" s="8" t="s">
        <v>448</v>
      </c>
      <c r="E69" s="7" t="s">
        <v>1932</v>
      </c>
      <c r="F69" s="212" t="s">
        <v>2523</v>
      </c>
      <c r="G69" s="9" t="s">
        <v>460</v>
      </c>
      <c r="H69" s="8" t="s">
        <v>2253</v>
      </c>
      <c r="I69" s="10" t="s">
        <v>1202</v>
      </c>
      <c r="J69" s="217" t="s">
        <v>1994</v>
      </c>
    </row>
    <row r="70" spans="1:10" x14ac:dyDescent="0.3">
      <c r="A70" s="6">
        <v>68</v>
      </c>
      <c r="B70" s="7" t="s">
        <v>1938</v>
      </c>
      <c r="C70" s="7" t="s">
        <v>1937</v>
      </c>
      <c r="D70" s="8" t="s">
        <v>584</v>
      </c>
      <c r="E70" s="8" t="s">
        <v>1093</v>
      </c>
      <c r="F70" s="212" t="s">
        <v>2103</v>
      </c>
      <c r="G70" s="9" t="s">
        <v>2372</v>
      </c>
      <c r="H70" s="8" t="s">
        <v>2312</v>
      </c>
      <c r="I70" s="10" t="s">
        <v>2728</v>
      </c>
      <c r="J70" s="217" t="s">
        <v>1517</v>
      </c>
    </row>
    <row r="71" spans="1:10" x14ac:dyDescent="0.3">
      <c r="A71" s="6">
        <v>69</v>
      </c>
      <c r="B71" s="7" t="s">
        <v>1938</v>
      </c>
      <c r="C71" s="7" t="s">
        <v>1937</v>
      </c>
      <c r="D71" s="8" t="s">
        <v>610</v>
      </c>
      <c r="E71" s="8" t="s">
        <v>131</v>
      </c>
      <c r="F71" s="212" t="s">
        <v>663</v>
      </c>
      <c r="G71" s="9" t="s">
        <v>433</v>
      </c>
      <c r="H71" s="8" t="s">
        <v>2254</v>
      </c>
      <c r="I71" s="10" t="s">
        <v>1316</v>
      </c>
      <c r="J71" s="217" t="s">
        <v>1396</v>
      </c>
    </row>
    <row r="72" spans="1:10" x14ac:dyDescent="0.3">
      <c r="A72" s="6">
        <v>70</v>
      </c>
      <c r="B72" s="7" t="s">
        <v>1938</v>
      </c>
      <c r="C72" s="7" t="s">
        <v>1937</v>
      </c>
      <c r="D72" s="8" t="s">
        <v>431</v>
      </c>
      <c r="E72" s="8" t="s">
        <v>2099</v>
      </c>
      <c r="F72" s="212" t="s">
        <v>2522</v>
      </c>
      <c r="G72" s="9" t="s">
        <v>2416</v>
      </c>
      <c r="H72" s="8" t="s">
        <v>2256</v>
      </c>
      <c r="I72" s="10" t="s">
        <v>1312</v>
      </c>
      <c r="J72" s="217" t="s">
        <v>1995</v>
      </c>
    </row>
    <row r="73" spans="1:10" x14ac:dyDescent="0.3">
      <c r="A73" s="6">
        <v>71</v>
      </c>
      <c r="B73" s="7" t="s">
        <v>1938</v>
      </c>
      <c r="C73" s="7" t="s">
        <v>1937</v>
      </c>
      <c r="D73" s="8" t="s">
        <v>599</v>
      </c>
      <c r="E73" s="8" t="s">
        <v>118</v>
      </c>
      <c r="F73" s="212" t="s">
        <v>422</v>
      </c>
      <c r="G73" s="9" t="s">
        <v>460</v>
      </c>
      <c r="H73" s="8" t="s">
        <v>2257</v>
      </c>
      <c r="I73" s="10" t="s">
        <v>717</v>
      </c>
      <c r="J73" s="217" t="s">
        <v>1996</v>
      </c>
    </row>
    <row r="74" spans="1:10" x14ac:dyDescent="0.3">
      <c r="A74" s="6">
        <v>72</v>
      </c>
      <c r="B74" s="7" t="s">
        <v>1938</v>
      </c>
      <c r="C74" s="7" t="s">
        <v>1937</v>
      </c>
      <c r="D74" s="8" t="s">
        <v>600</v>
      </c>
      <c r="E74" s="8" t="s">
        <v>2098</v>
      </c>
      <c r="F74" s="212" t="s">
        <v>2730</v>
      </c>
      <c r="G74" s="9" t="s">
        <v>2416</v>
      </c>
      <c r="H74" s="8" t="s">
        <v>2255</v>
      </c>
      <c r="I74" s="10" t="s">
        <v>729</v>
      </c>
      <c r="J74" s="217"/>
    </row>
    <row r="75" spans="1:10" x14ac:dyDescent="0.3">
      <c r="A75" s="6">
        <v>73</v>
      </c>
      <c r="B75" s="7" t="s">
        <v>1938</v>
      </c>
      <c r="C75" s="7" t="s">
        <v>1937</v>
      </c>
      <c r="D75" s="8" t="s">
        <v>432</v>
      </c>
      <c r="E75" s="8" t="s">
        <v>127</v>
      </c>
      <c r="F75" s="212" t="s">
        <v>2521</v>
      </c>
      <c r="G75" s="9" t="s">
        <v>2416</v>
      </c>
      <c r="H75" s="8" t="s">
        <v>2258</v>
      </c>
      <c r="I75" s="10" t="s">
        <v>1305</v>
      </c>
      <c r="J75" s="217" t="s">
        <v>1015</v>
      </c>
    </row>
    <row r="76" spans="1:10" x14ac:dyDescent="0.3">
      <c r="A76" s="6">
        <v>74</v>
      </c>
      <c r="B76" s="7" t="s">
        <v>1938</v>
      </c>
      <c r="C76" s="7" t="s">
        <v>1937</v>
      </c>
      <c r="D76" s="8" t="s">
        <v>604</v>
      </c>
      <c r="E76" s="7" t="s">
        <v>2547</v>
      </c>
      <c r="F76" s="212" t="s">
        <v>664</v>
      </c>
      <c r="G76" s="9" t="s">
        <v>2416</v>
      </c>
      <c r="H76" s="8" t="s">
        <v>2354</v>
      </c>
      <c r="I76" s="10" t="s">
        <v>2739</v>
      </c>
      <c r="J76" s="217" t="s">
        <v>1402</v>
      </c>
    </row>
    <row r="77" spans="1:10" x14ac:dyDescent="0.3">
      <c r="A77" s="6">
        <v>75</v>
      </c>
      <c r="B77" s="7" t="s">
        <v>1938</v>
      </c>
      <c r="C77" s="7" t="s">
        <v>1937</v>
      </c>
      <c r="D77" s="8" t="s">
        <v>431</v>
      </c>
      <c r="E77" s="8" t="s">
        <v>1997</v>
      </c>
      <c r="F77" s="212" t="s">
        <v>2654</v>
      </c>
      <c r="G77" s="9" t="s">
        <v>436</v>
      </c>
      <c r="H77" s="8" t="s">
        <v>2259</v>
      </c>
      <c r="I77" s="10" t="s">
        <v>2729</v>
      </c>
      <c r="J77" s="217" t="s">
        <v>1998</v>
      </c>
    </row>
    <row r="78" spans="1:10" x14ac:dyDescent="0.3">
      <c r="A78" s="6">
        <v>76</v>
      </c>
      <c r="B78" s="7" t="s">
        <v>1938</v>
      </c>
      <c r="C78" s="7" t="s">
        <v>1937</v>
      </c>
      <c r="D78" s="8" t="s">
        <v>448</v>
      </c>
      <c r="E78" s="8" t="s">
        <v>93</v>
      </c>
      <c r="F78" s="212" t="s">
        <v>2520</v>
      </c>
      <c r="G78" s="9" t="s">
        <v>1239</v>
      </c>
      <c r="H78" s="8" t="s">
        <v>2260</v>
      </c>
      <c r="I78" s="10" t="s">
        <v>1313</v>
      </c>
      <c r="J78" s="217" t="s">
        <v>1999</v>
      </c>
    </row>
    <row r="79" spans="1:10" x14ac:dyDescent="0.3">
      <c r="A79" s="6">
        <v>77</v>
      </c>
      <c r="B79" s="7" t="s">
        <v>1938</v>
      </c>
      <c r="C79" s="7" t="s">
        <v>1937</v>
      </c>
      <c r="D79" s="8" t="s">
        <v>599</v>
      </c>
      <c r="E79" s="8" t="s">
        <v>2097</v>
      </c>
      <c r="F79" s="212" t="s">
        <v>691</v>
      </c>
      <c r="G79" s="9" t="s">
        <v>1239</v>
      </c>
      <c r="H79" s="8" t="s">
        <v>2261</v>
      </c>
      <c r="I79" s="10" t="s">
        <v>321</v>
      </c>
      <c r="J79" s="217" t="s">
        <v>1349</v>
      </c>
    </row>
    <row r="80" spans="1:10" x14ac:dyDescent="0.3">
      <c r="A80" s="6">
        <v>78</v>
      </c>
      <c r="B80" s="7" t="s">
        <v>1938</v>
      </c>
      <c r="C80" s="7" t="s">
        <v>1937</v>
      </c>
      <c r="D80" s="8" t="s">
        <v>232</v>
      </c>
      <c r="E80" s="7" t="s">
        <v>1933</v>
      </c>
      <c r="F80" s="212" t="s">
        <v>2519</v>
      </c>
      <c r="G80" s="9" t="s">
        <v>436</v>
      </c>
      <c r="H80" s="8" t="s">
        <v>2262</v>
      </c>
      <c r="I80" s="10" t="s">
        <v>1304</v>
      </c>
      <c r="J80" s="217" t="s">
        <v>1515</v>
      </c>
    </row>
    <row r="81" spans="1:10" x14ac:dyDescent="0.3">
      <c r="A81" s="6">
        <v>79</v>
      </c>
      <c r="B81" s="7" t="s">
        <v>1938</v>
      </c>
      <c r="C81" s="7" t="s">
        <v>1937</v>
      </c>
      <c r="D81" s="8" t="s">
        <v>232</v>
      </c>
      <c r="E81" s="8" t="s">
        <v>234</v>
      </c>
      <c r="F81" s="212" t="s">
        <v>2000</v>
      </c>
      <c r="G81" s="9" t="s">
        <v>1238</v>
      </c>
      <c r="H81" s="8" t="s">
        <v>2263</v>
      </c>
      <c r="I81" s="10" t="s">
        <v>1301</v>
      </c>
      <c r="J81" s="217" t="s">
        <v>324</v>
      </c>
    </row>
    <row r="82" spans="1:10" x14ac:dyDescent="0.3">
      <c r="A82" s="6">
        <v>80</v>
      </c>
      <c r="B82" s="7" t="s">
        <v>1938</v>
      </c>
      <c r="C82" s="7" t="s">
        <v>1937</v>
      </c>
      <c r="D82" s="8" t="s">
        <v>595</v>
      </c>
      <c r="E82" s="4" t="s">
        <v>2096</v>
      </c>
      <c r="F82" s="212" t="s">
        <v>244</v>
      </c>
      <c r="G82" s="9" t="s">
        <v>433</v>
      </c>
      <c r="H82" s="8" t="s">
        <v>2265</v>
      </c>
      <c r="I82" s="10" t="s">
        <v>2544</v>
      </c>
      <c r="J82" s="217" t="s">
        <v>1518</v>
      </c>
    </row>
    <row r="83" spans="1:10" x14ac:dyDescent="0.3">
      <c r="A83" s="210">
        <v>81</v>
      </c>
      <c r="B83" s="12" t="s">
        <v>1938</v>
      </c>
      <c r="C83" s="12" t="s">
        <v>1937</v>
      </c>
      <c r="D83" s="13" t="s">
        <v>595</v>
      </c>
      <c r="E83" s="13" t="s">
        <v>1233</v>
      </c>
      <c r="F83" s="216" t="s">
        <v>2001</v>
      </c>
      <c r="G83" s="13" t="s">
        <v>436</v>
      </c>
      <c r="H83" s="13" t="s">
        <v>552</v>
      </c>
      <c r="I83" s="14" t="s">
        <v>322</v>
      </c>
      <c r="J83" s="220" t="s">
        <v>1016</v>
      </c>
    </row>
    <row r="87" spans="1:10" x14ac:dyDescent="0.3">
      <c r="A87" s="139" t="s">
        <v>2355</v>
      </c>
      <c r="B87" s="140">
        <f>SUM(B88:B112)</f>
        <v>81</v>
      </c>
      <c r="C87" s="139" t="s">
        <v>2355</v>
      </c>
      <c r="D87" s="140">
        <f>SUM(D88:D94)</f>
        <v>81</v>
      </c>
    </row>
    <row r="88" spans="1:10" x14ac:dyDescent="0.3">
      <c r="A88" s="128" t="s">
        <v>443</v>
      </c>
      <c r="B88" s="129">
        <f>COUNTIF(D3:D83,"=종로구")</f>
        <v>6</v>
      </c>
      <c r="C88" s="134" t="s">
        <v>2352</v>
      </c>
      <c r="D88" s="135">
        <f>COUNTIF(G3:G83,"=교육")</f>
        <v>12</v>
      </c>
    </row>
    <row r="89" spans="1:10" x14ac:dyDescent="0.3">
      <c r="A89" s="128" t="s">
        <v>446</v>
      </c>
      <c r="B89" s="129">
        <f>COUNTIF(D3:D83,"=중구")</f>
        <v>4</v>
      </c>
      <c r="C89" s="134" t="s">
        <v>2301</v>
      </c>
      <c r="D89" s="135">
        <f>COUNTIF(G3:G83,"=문화")</f>
        <v>21</v>
      </c>
    </row>
    <row r="90" spans="1:10" x14ac:dyDescent="0.3">
      <c r="A90" s="128" t="s">
        <v>53</v>
      </c>
      <c r="B90" s="129">
        <f>COUNTIF(D3:D83,"=용산구")</f>
        <v>0</v>
      </c>
      <c r="C90" s="134" t="s">
        <v>2350</v>
      </c>
      <c r="D90" s="135">
        <f>COUNTIF(G3:G83,"=복지")</f>
        <v>4</v>
      </c>
    </row>
    <row r="91" spans="1:10" x14ac:dyDescent="0.3">
      <c r="A91" s="128" t="s">
        <v>450</v>
      </c>
      <c r="B91" s="129">
        <f>COUNTIF(D3:D83,"=성동구")</f>
        <v>1</v>
      </c>
      <c r="C91" s="134" t="s">
        <v>1239</v>
      </c>
      <c r="D91" s="135">
        <f>COUNTIF(G3:G83,"=일반제조")</f>
        <v>17</v>
      </c>
    </row>
    <row r="92" spans="1:10" x14ac:dyDescent="0.3">
      <c r="A92" s="128" t="s">
        <v>448</v>
      </c>
      <c r="B92" s="129">
        <f>COUNTIF(D3:D83,"=광진구")</f>
        <v>3</v>
      </c>
      <c r="C92" s="134" t="s">
        <v>235</v>
      </c>
      <c r="D92" s="135">
        <f>COUNTIF(G3:G83,"=주택,건축")</f>
        <v>2</v>
      </c>
    </row>
    <row r="93" spans="1:10" x14ac:dyDescent="0.3">
      <c r="A93" s="128" t="s">
        <v>231</v>
      </c>
      <c r="B93" s="129">
        <f>COUNTIF(D3:D83,"=동대문구")</f>
        <v>2</v>
      </c>
      <c r="C93" s="134" t="s">
        <v>2346</v>
      </c>
      <c r="D93" s="135">
        <f>COUNTIF(G3:G83,"=환경")</f>
        <v>10</v>
      </c>
    </row>
    <row r="94" spans="1:10" x14ac:dyDescent="0.3">
      <c r="A94" s="128" t="s">
        <v>598</v>
      </c>
      <c r="B94" s="129">
        <f>COUNTIF(D3:D83,"=중랑구")</f>
        <v>0</v>
      </c>
      <c r="C94" s="136" t="s">
        <v>2349</v>
      </c>
      <c r="D94" s="137">
        <f>COUNTIF(G3:G83,"=기타")</f>
        <v>15</v>
      </c>
    </row>
    <row r="95" spans="1:10" x14ac:dyDescent="0.3">
      <c r="A95" s="128" t="s">
        <v>584</v>
      </c>
      <c r="B95" s="129">
        <f>COUNTIF(D3:D83,"=성북구")</f>
        <v>4</v>
      </c>
      <c r="C95" s="60"/>
      <c r="D95" s="60"/>
      <c r="E95" s="5"/>
      <c r="F95" s="3"/>
      <c r="G95" s="5"/>
    </row>
    <row r="96" spans="1:10" x14ac:dyDescent="0.3">
      <c r="A96" s="128" t="s">
        <v>432</v>
      </c>
      <c r="B96" s="129">
        <f>COUNTIF(D3:D83,"=강북구")</f>
        <v>3</v>
      </c>
      <c r="C96" s="60"/>
      <c r="D96" s="60"/>
      <c r="E96" s="5"/>
      <c r="F96" s="3"/>
      <c r="G96" s="5"/>
    </row>
    <row r="97" spans="1:7" x14ac:dyDescent="0.3">
      <c r="A97" s="128" t="s">
        <v>602</v>
      </c>
      <c r="B97" s="129">
        <f>COUNTIF(D3:D83,"=도봉구")</f>
        <v>1</v>
      </c>
      <c r="C97" s="60"/>
      <c r="D97" s="60"/>
      <c r="E97" s="5"/>
      <c r="F97" s="3"/>
      <c r="G97" s="5"/>
    </row>
    <row r="98" spans="1:7" x14ac:dyDescent="0.3">
      <c r="A98" s="128" t="s">
        <v>597</v>
      </c>
      <c r="B98" s="129">
        <f>COUNTIF(D3:D83,"=노원구")</f>
        <v>6</v>
      </c>
      <c r="C98" s="60"/>
      <c r="D98" s="60"/>
      <c r="E98" s="5"/>
      <c r="F98" s="3"/>
      <c r="G98" s="5"/>
    </row>
    <row r="99" spans="1:7" x14ac:dyDescent="0.3">
      <c r="A99" s="128" t="s">
        <v>595</v>
      </c>
      <c r="B99" s="129">
        <f>COUNTIF(D3:D83,"=은평구")</f>
        <v>9</v>
      </c>
      <c r="C99" s="60"/>
      <c r="D99" s="60"/>
      <c r="E99" s="5"/>
      <c r="F99" s="3"/>
      <c r="G99" s="5"/>
    </row>
    <row r="100" spans="1:7" x14ac:dyDescent="0.3">
      <c r="A100" s="128" t="s">
        <v>232</v>
      </c>
      <c r="B100" s="129">
        <f>COUNTIF(D3:D83,"=서대문구")</f>
        <v>3</v>
      </c>
      <c r="C100" s="60"/>
      <c r="D100" s="60"/>
      <c r="E100" s="5"/>
      <c r="F100" s="3"/>
      <c r="G100" s="5"/>
    </row>
    <row r="101" spans="1:7" x14ac:dyDescent="0.3">
      <c r="A101" s="128" t="s">
        <v>592</v>
      </c>
      <c r="B101" s="129">
        <f>COUNTIF(D3:D83,"=마포구")</f>
        <v>10</v>
      </c>
      <c r="C101" s="60"/>
      <c r="D101" s="60"/>
      <c r="E101" s="5"/>
      <c r="F101" s="3"/>
      <c r="G101" s="5"/>
    </row>
    <row r="102" spans="1:7" x14ac:dyDescent="0.3">
      <c r="A102" s="128" t="s">
        <v>601</v>
      </c>
      <c r="B102" s="129">
        <f>COUNTIF(D3:D83,"=양천구")</f>
        <v>0</v>
      </c>
      <c r="C102" s="60"/>
      <c r="D102" s="60"/>
      <c r="E102" s="5"/>
      <c r="F102" s="3"/>
      <c r="G102" s="5"/>
    </row>
    <row r="103" spans="1:7" x14ac:dyDescent="0.3">
      <c r="A103" s="128" t="s">
        <v>596</v>
      </c>
      <c r="B103" s="129">
        <f>COUNTIF(D3:D83,"=강서구")</f>
        <v>1</v>
      </c>
      <c r="C103" s="60"/>
      <c r="D103" s="60"/>
      <c r="E103" s="5"/>
      <c r="F103" s="3"/>
      <c r="G103" s="5"/>
    </row>
    <row r="104" spans="1:7" x14ac:dyDescent="0.3">
      <c r="A104" s="128" t="s">
        <v>599</v>
      </c>
      <c r="B104" s="129">
        <f>COUNTIF(D3:D83,"=구로구")</f>
        <v>5</v>
      </c>
      <c r="C104" s="60"/>
      <c r="D104" s="60"/>
      <c r="E104" s="5"/>
      <c r="F104" s="3"/>
      <c r="G104" s="5"/>
    </row>
    <row r="105" spans="1:7" x14ac:dyDescent="0.3">
      <c r="A105" s="128" t="s">
        <v>600</v>
      </c>
      <c r="B105" s="129">
        <f>COUNTIF(D3:D83,"=금천구")</f>
        <v>2</v>
      </c>
      <c r="C105" s="60"/>
      <c r="D105" s="60"/>
      <c r="F105" s="3"/>
    </row>
    <row r="106" spans="1:7" x14ac:dyDescent="0.3">
      <c r="A106" s="128" t="s">
        <v>217</v>
      </c>
      <c r="B106" s="129">
        <f>COUNTIF(D3:D83,"=영등포구")</f>
        <v>2</v>
      </c>
      <c r="C106" s="60"/>
      <c r="D106" s="60"/>
      <c r="F106" s="3"/>
    </row>
    <row r="107" spans="1:7" x14ac:dyDescent="0.3">
      <c r="A107" s="128" t="s">
        <v>604</v>
      </c>
      <c r="B107" s="129">
        <f>COUNTIF(D3:D83,"=동작구")</f>
        <v>4</v>
      </c>
      <c r="C107" s="60"/>
      <c r="D107" s="60"/>
      <c r="F107" s="3"/>
    </row>
    <row r="108" spans="1:7" x14ac:dyDescent="0.3">
      <c r="A108" s="128" t="s">
        <v>605</v>
      </c>
      <c r="B108" s="129">
        <f>COUNTIF(D3:D83,"=관악구")</f>
        <v>1</v>
      </c>
      <c r="C108" s="60"/>
      <c r="D108" s="60"/>
      <c r="F108" s="3"/>
    </row>
    <row r="109" spans="1:7" x14ac:dyDescent="0.3">
      <c r="A109" s="128" t="s">
        <v>610</v>
      </c>
      <c r="B109" s="129">
        <f>COUNTIF(D3:D83,"=서초구")</f>
        <v>3</v>
      </c>
      <c r="C109" s="60"/>
      <c r="D109" s="60"/>
      <c r="F109" s="3"/>
    </row>
    <row r="110" spans="1:7" x14ac:dyDescent="0.3">
      <c r="A110" s="128" t="s">
        <v>431</v>
      </c>
      <c r="B110" s="129">
        <f>COUNTIF(D3:D83,"=강남구")</f>
        <v>8</v>
      </c>
      <c r="C110" s="60"/>
      <c r="D110" s="60"/>
      <c r="F110" s="3"/>
    </row>
    <row r="111" spans="1:7" x14ac:dyDescent="0.3">
      <c r="A111" s="128" t="s">
        <v>589</v>
      </c>
      <c r="B111" s="129">
        <f>COUNTIF(D3:D83,"=송파구")</f>
        <v>1</v>
      </c>
      <c r="C111" s="60"/>
      <c r="D111" s="60"/>
    </row>
    <row r="112" spans="1:7" x14ac:dyDescent="0.3">
      <c r="A112" s="130" t="s">
        <v>516</v>
      </c>
      <c r="B112" s="131">
        <f>COUNTIF(D3:D83,"=강동구")</f>
        <v>2</v>
      </c>
      <c r="C112" s="60"/>
      <c r="D112" s="60"/>
    </row>
  </sheetData>
  <autoFilter ref="A1"/>
  <mergeCells count="1">
    <mergeCell ref="A1:J1"/>
  </mergeCells>
  <phoneticPr fontId="49" type="noConversion"/>
  <conditionalFormatting sqref="B87 H84:H90 H117:H1048575 H1 E2:E83">
    <cfRule type="expression" dxfId="0" priority="1" stopIfTrue="1"/>
  </conditionalFormatting>
  <pageMargins left="0.31486111879348755" right="0.27541667222976685" top="0.63972222805023193" bottom="0.23597222566604614" header="0.31486111879348755" footer="0.23597222566604614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workbookViewId="0">
      <selection activeCell="E7" sqref="E7"/>
    </sheetView>
  </sheetViews>
  <sheetFormatPr defaultRowHeight="16.5" x14ac:dyDescent="0.3"/>
  <cols>
    <col min="1" max="1" width="6.25" customWidth="1"/>
    <col min="2" max="2" width="12.5" customWidth="1"/>
    <col min="3" max="3" width="9" customWidth="1"/>
    <col min="4" max="4" width="11.75" customWidth="1"/>
    <col min="5" max="5" width="35.125" customWidth="1"/>
    <col min="6" max="6" width="15.75" customWidth="1"/>
    <col min="8" max="9" width="16.375" customWidth="1"/>
    <col min="10" max="10" width="9.5" customWidth="1"/>
    <col min="11" max="11" width="14.375" customWidth="1"/>
  </cols>
  <sheetData>
    <row r="1" spans="1:12" ht="25.5" x14ac:dyDescent="0.3">
      <c r="A1" s="366" t="s">
        <v>2759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 x14ac:dyDescent="0.3">
      <c r="A2" s="221" t="s">
        <v>19</v>
      </c>
      <c r="B2" s="222" t="s">
        <v>89</v>
      </c>
      <c r="C2" s="222" t="s">
        <v>2753</v>
      </c>
      <c r="D2" s="222" t="s">
        <v>17</v>
      </c>
      <c r="E2" s="222" t="s">
        <v>18</v>
      </c>
      <c r="F2" s="222" t="s">
        <v>157</v>
      </c>
      <c r="G2" s="222" t="s">
        <v>251</v>
      </c>
      <c r="H2" s="222" t="s">
        <v>98</v>
      </c>
      <c r="I2" s="224" t="s">
        <v>156</v>
      </c>
      <c r="J2" s="223" t="s">
        <v>2779</v>
      </c>
    </row>
    <row r="3" spans="1:12" x14ac:dyDescent="0.3">
      <c r="A3" s="225">
        <v>1</v>
      </c>
      <c r="B3" s="226" t="s">
        <v>78</v>
      </c>
      <c r="C3" s="227" t="s">
        <v>2763</v>
      </c>
      <c r="D3" s="227" t="s">
        <v>39</v>
      </c>
      <c r="E3" s="226" t="s">
        <v>58</v>
      </c>
      <c r="F3" s="226" t="s">
        <v>9</v>
      </c>
      <c r="G3" s="227" t="s">
        <v>20</v>
      </c>
      <c r="H3" s="227" t="s">
        <v>265</v>
      </c>
      <c r="I3" s="228" t="s">
        <v>148</v>
      </c>
      <c r="J3" s="229"/>
    </row>
    <row r="4" spans="1:12" x14ac:dyDescent="0.3">
      <c r="A4" s="225">
        <v>2</v>
      </c>
      <c r="B4" s="226" t="s">
        <v>77</v>
      </c>
      <c r="C4" s="227" t="s">
        <v>2764</v>
      </c>
      <c r="D4" s="227" t="s">
        <v>39</v>
      </c>
      <c r="E4" s="226" t="s">
        <v>59</v>
      </c>
      <c r="F4" s="226" t="s">
        <v>2750</v>
      </c>
      <c r="G4" s="227" t="s">
        <v>46</v>
      </c>
      <c r="H4" s="227" t="s">
        <v>1410</v>
      </c>
      <c r="I4" s="228" t="s">
        <v>148</v>
      </c>
      <c r="J4" s="229" t="s">
        <v>2782</v>
      </c>
    </row>
    <row r="5" spans="1:12" x14ac:dyDescent="0.3">
      <c r="A5" s="225">
        <v>3</v>
      </c>
      <c r="B5" s="226" t="s">
        <v>65</v>
      </c>
      <c r="C5" s="227" t="s">
        <v>2773</v>
      </c>
      <c r="D5" s="227" t="s">
        <v>39</v>
      </c>
      <c r="E5" s="226" t="s">
        <v>60</v>
      </c>
      <c r="F5" s="226" t="s">
        <v>2767</v>
      </c>
      <c r="G5" s="227" t="s">
        <v>38</v>
      </c>
      <c r="H5" s="227" t="s">
        <v>61</v>
      </c>
      <c r="I5" s="228" t="s">
        <v>148</v>
      </c>
      <c r="J5" s="229"/>
    </row>
    <row r="6" spans="1:12" x14ac:dyDescent="0.3">
      <c r="A6" s="225">
        <v>4</v>
      </c>
      <c r="B6" s="226" t="s">
        <v>76</v>
      </c>
      <c r="C6" s="227" t="s">
        <v>2775</v>
      </c>
      <c r="D6" s="227" t="s">
        <v>82</v>
      </c>
      <c r="E6" s="226" t="s">
        <v>280</v>
      </c>
      <c r="F6" s="226" t="s">
        <v>2765</v>
      </c>
      <c r="G6" s="227" t="s">
        <v>37</v>
      </c>
      <c r="H6" s="227" t="s">
        <v>75</v>
      </c>
      <c r="I6" s="228" t="s">
        <v>252</v>
      </c>
      <c r="J6" s="229"/>
    </row>
    <row r="7" spans="1:12" x14ac:dyDescent="0.3">
      <c r="A7" s="225">
        <v>5</v>
      </c>
      <c r="B7" s="226" t="s">
        <v>80</v>
      </c>
      <c r="C7" s="227" t="s">
        <v>2776</v>
      </c>
      <c r="D7" s="227" t="s">
        <v>82</v>
      </c>
      <c r="E7" s="226" t="s">
        <v>81</v>
      </c>
      <c r="F7" s="226" t="s">
        <v>2751</v>
      </c>
      <c r="G7" s="227" t="s">
        <v>36</v>
      </c>
      <c r="H7" s="227" t="s">
        <v>79</v>
      </c>
      <c r="I7" s="228" t="s">
        <v>152</v>
      </c>
      <c r="J7" s="229"/>
    </row>
    <row r="8" spans="1:12" x14ac:dyDescent="0.3">
      <c r="A8" s="225">
        <v>6</v>
      </c>
      <c r="B8" s="226" t="s">
        <v>70</v>
      </c>
      <c r="C8" s="227" t="s">
        <v>2763</v>
      </c>
      <c r="D8" s="227" t="s">
        <v>82</v>
      </c>
      <c r="E8" s="226" t="s">
        <v>90</v>
      </c>
      <c r="F8" s="226" t="s">
        <v>288</v>
      </c>
      <c r="G8" s="227" t="s">
        <v>35</v>
      </c>
      <c r="H8" s="227" t="s">
        <v>11</v>
      </c>
      <c r="I8" s="228" t="s">
        <v>152</v>
      </c>
      <c r="J8" s="229"/>
    </row>
    <row r="9" spans="1:12" x14ac:dyDescent="0.3">
      <c r="A9" s="225">
        <v>7</v>
      </c>
      <c r="B9" s="226" t="s">
        <v>68</v>
      </c>
      <c r="C9" s="227" t="s">
        <v>2777</v>
      </c>
      <c r="D9" s="227" t="s">
        <v>82</v>
      </c>
      <c r="E9" s="226" t="s">
        <v>69</v>
      </c>
      <c r="F9" s="226" t="s">
        <v>279</v>
      </c>
      <c r="G9" s="227" t="s">
        <v>34</v>
      </c>
      <c r="H9" s="227" t="s">
        <v>1380</v>
      </c>
      <c r="I9" s="228" t="s">
        <v>152</v>
      </c>
      <c r="J9" s="229"/>
    </row>
    <row r="10" spans="1:12" x14ac:dyDescent="0.3">
      <c r="A10" s="225">
        <v>8</v>
      </c>
      <c r="B10" s="226" t="s">
        <v>66</v>
      </c>
      <c r="C10" s="227" t="s">
        <v>2757</v>
      </c>
      <c r="D10" s="227" t="s">
        <v>82</v>
      </c>
      <c r="E10" s="226" t="s">
        <v>1376</v>
      </c>
      <c r="F10" s="226" t="s">
        <v>2742</v>
      </c>
      <c r="G10" s="227" t="s">
        <v>21</v>
      </c>
      <c r="H10" s="227" t="s">
        <v>1413</v>
      </c>
      <c r="I10" s="228" t="s">
        <v>152</v>
      </c>
      <c r="J10" s="229"/>
    </row>
    <row r="11" spans="1:12" x14ac:dyDescent="0.3">
      <c r="A11" s="225">
        <v>9</v>
      </c>
      <c r="B11" s="226" t="s">
        <v>66</v>
      </c>
      <c r="C11" s="227" t="s">
        <v>2778</v>
      </c>
      <c r="D11" s="227" t="s">
        <v>149</v>
      </c>
      <c r="E11" s="226" t="s">
        <v>260</v>
      </c>
      <c r="F11" s="226" t="s">
        <v>2749</v>
      </c>
      <c r="G11" s="227" t="s">
        <v>33</v>
      </c>
      <c r="H11" s="227" t="s">
        <v>1414</v>
      </c>
      <c r="I11" s="228" t="s">
        <v>165</v>
      </c>
      <c r="J11" s="229"/>
    </row>
    <row r="12" spans="1:12" x14ac:dyDescent="0.3">
      <c r="A12" s="225">
        <v>10</v>
      </c>
      <c r="B12" s="226" t="s">
        <v>64</v>
      </c>
      <c r="C12" s="227" t="s">
        <v>2780</v>
      </c>
      <c r="D12" s="227" t="s">
        <v>149</v>
      </c>
      <c r="E12" s="226" t="s">
        <v>188</v>
      </c>
      <c r="F12" s="226" t="s">
        <v>2758</v>
      </c>
      <c r="G12" s="227" t="s">
        <v>42</v>
      </c>
      <c r="H12" s="227" t="s">
        <v>266</v>
      </c>
      <c r="I12" s="228" t="s">
        <v>165</v>
      </c>
      <c r="J12" s="229"/>
    </row>
    <row r="13" spans="1:12" x14ac:dyDescent="0.3">
      <c r="A13" s="225">
        <v>11</v>
      </c>
      <c r="B13" s="226" t="s">
        <v>67</v>
      </c>
      <c r="C13" s="227" t="s">
        <v>2755</v>
      </c>
      <c r="D13" s="227" t="s">
        <v>149</v>
      </c>
      <c r="E13" s="226" t="s">
        <v>272</v>
      </c>
      <c r="F13" s="226" t="s">
        <v>287</v>
      </c>
      <c r="G13" s="227" t="s">
        <v>32</v>
      </c>
      <c r="H13" s="227" t="s">
        <v>273</v>
      </c>
      <c r="I13" s="228" t="s">
        <v>165</v>
      </c>
      <c r="J13" s="229"/>
    </row>
    <row r="14" spans="1:12" x14ac:dyDescent="0.3">
      <c r="A14" s="225">
        <v>12</v>
      </c>
      <c r="B14" s="226" t="s">
        <v>1407</v>
      </c>
      <c r="C14" s="227" t="s">
        <v>2771</v>
      </c>
      <c r="D14" s="227" t="s">
        <v>48</v>
      </c>
      <c r="E14" s="226" t="s">
        <v>153</v>
      </c>
      <c r="F14" s="226" t="s">
        <v>2766</v>
      </c>
      <c r="G14" s="227" t="s">
        <v>31</v>
      </c>
      <c r="H14" s="227" t="s">
        <v>264</v>
      </c>
      <c r="I14" s="228" t="s">
        <v>155</v>
      </c>
      <c r="J14" s="229"/>
    </row>
    <row r="15" spans="1:12" x14ac:dyDescent="0.3">
      <c r="A15" s="225">
        <v>13</v>
      </c>
      <c r="B15" s="226" t="s">
        <v>1408</v>
      </c>
      <c r="C15" s="227" t="s">
        <v>2777</v>
      </c>
      <c r="D15" s="227" t="s">
        <v>48</v>
      </c>
      <c r="E15" s="226" t="s">
        <v>269</v>
      </c>
      <c r="F15" s="226" t="s">
        <v>2770</v>
      </c>
      <c r="G15" s="227" t="s">
        <v>41</v>
      </c>
      <c r="H15" s="227" t="s">
        <v>274</v>
      </c>
      <c r="I15" s="228" t="s">
        <v>160</v>
      </c>
      <c r="J15" s="229"/>
    </row>
    <row r="16" spans="1:12" x14ac:dyDescent="0.3">
      <c r="A16" s="225">
        <v>14</v>
      </c>
      <c r="B16" s="226" t="s">
        <v>253</v>
      </c>
      <c r="C16" s="227" t="s">
        <v>53</v>
      </c>
      <c r="D16" s="227" t="s">
        <v>97</v>
      </c>
      <c r="E16" s="226" t="s">
        <v>1419</v>
      </c>
      <c r="F16" s="226" t="s">
        <v>2761</v>
      </c>
      <c r="G16" s="227" t="s">
        <v>52</v>
      </c>
      <c r="H16" s="227" t="s">
        <v>262</v>
      </c>
      <c r="I16" s="228" t="s">
        <v>159</v>
      </c>
      <c r="J16" s="229"/>
    </row>
    <row r="17" spans="1:10" x14ac:dyDescent="0.3">
      <c r="A17" s="225">
        <v>15</v>
      </c>
      <c r="B17" s="226" t="s">
        <v>254</v>
      </c>
      <c r="C17" s="227" t="s">
        <v>2752</v>
      </c>
      <c r="D17" s="227" t="s">
        <v>97</v>
      </c>
      <c r="E17" s="226" t="s">
        <v>162</v>
      </c>
      <c r="F17" s="226" t="s">
        <v>794</v>
      </c>
      <c r="G17" s="227" t="s">
        <v>30</v>
      </c>
      <c r="H17" s="227" t="s">
        <v>1416</v>
      </c>
      <c r="I17" s="228" t="s">
        <v>168</v>
      </c>
      <c r="J17" s="229"/>
    </row>
    <row r="18" spans="1:10" x14ac:dyDescent="0.3">
      <c r="A18" s="225">
        <v>16</v>
      </c>
      <c r="B18" s="226" t="s">
        <v>263</v>
      </c>
      <c r="C18" s="227" t="s">
        <v>2752</v>
      </c>
      <c r="D18" s="227" t="s">
        <v>97</v>
      </c>
      <c r="E18" s="226" t="s">
        <v>150</v>
      </c>
      <c r="F18" s="226" t="s">
        <v>2743</v>
      </c>
      <c r="G18" s="227" t="s">
        <v>49</v>
      </c>
      <c r="H18" s="227" t="s">
        <v>262</v>
      </c>
      <c r="I18" s="228" t="s">
        <v>168</v>
      </c>
      <c r="J18" s="229"/>
    </row>
    <row r="19" spans="1:10" x14ac:dyDescent="0.3">
      <c r="A19" s="225">
        <v>17</v>
      </c>
      <c r="B19" s="226" t="s">
        <v>261</v>
      </c>
      <c r="C19" s="227" t="s">
        <v>2744</v>
      </c>
      <c r="D19" s="227" t="s">
        <v>97</v>
      </c>
      <c r="E19" s="226" t="s">
        <v>278</v>
      </c>
      <c r="F19" s="226" t="s">
        <v>873</v>
      </c>
      <c r="G19" s="227" t="s">
        <v>50</v>
      </c>
      <c r="H19" s="227" t="s">
        <v>1415</v>
      </c>
      <c r="I19" s="228" t="s">
        <v>161</v>
      </c>
      <c r="J19" s="229"/>
    </row>
    <row r="20" spans="1:10" x14ac:dyDescent="0.3">
      <c r="A20" s="225">
        <v>18</v>
      </c>
      <c r="B20" s="226" t="s">
        <v>277</v>
      </c>
      <c r="C20" s="227" t="s">
        <v>2778</v>
      </c>
      <c r="D20" s="227" t="s">
        <v>97</v>
      </c>
      <c r="E20" s="226" t="s">
        <v>281</v>
      </c>
      <c r="F20" s="226" t="s">
        <v>2748</v>
      </c>
      <c r="G20" s="227" t="s">
        <v>51</v>
      </c>
      <c r="H20" s="227" t="s">
        <v>1412</v>
      </c>
      <c r="I20" s="228" t="s">
        <v>168</v>
      </c>
      <c r="J20" s="229"/>
    </row>
    <row r="21" spans="1:10" x14ac:dyDescent="0.3">
      <c r="A21" s="225">
        <v>19</v>
      </c>
      <c r="B21" s="226" t="s">
        <v>74</v>
      </c>
      <c r="C21" s="227" t="s">
        <v>2760</v>
      </c>
      <c r="D21" s="227" t="s">
        <v>29</v>
      </c>
      <c r="E21" s="226" t="s">
        <v>158</v>
      </c>
      <c r="F21" s="226" t="s">
        <v>2769</v>
      </c>
      <c r="G21" s="227" t="s">
        <v>27</v>
      </c>
      <c r="H21" s="227" t="s">
        <v>1409</v>
      </c>
      <c r="I21" s="228" t="s">
        <v>163</v>
      </c>
      <c r="J21" s="229"/>
    </row>
    <row r="22" spans="1:10" x14ac:dyDescent="0.3">
      <c r="A22" s="225">
        <v>20</v>
      </c>
      <c r="B22" s="226" t="s">
        <v>73</v>
      </c>
      <c r="C22" s="227" t="s">
        <v>2757</v>
      </c>
      <c r="D22" s="227" t="s">
        <v>29</v>
      </c>
      <c r="E22" s="226" t="s">
        <v>267</v>
      </c>
      <c r="F22" s="226" t="s">
        <v>2762</v>
      </c>
      <c r="G22" s="227" t="s">
        <v>28</v>
      </c>
      <c r="H22" s="227" t="s">
        <v>268</v>
      </c>
      <c r="I22" s="228" t="s">
        <v>164</v>
      </c>
      <c r="J22" s="229"/>
    </row>
    <row r="23" spans="1:10" x14ac:dyDescent="0.3">
      <c r="A23" s="225">
        <v>21</v>
      </c>
      <c r="B23" s="226" t="s">
        <v>62</v>
      </c>
      <c r="C23" s="227" t="s">
        <v>2757</v>
      </c>
      <c r="D23" s="227" t="s">
        <v>55</v>
      </c>
      <c r="E23" s="226" t="s">
        <v>63</v>
      </c>
      <c r="F23" s="226" t="s">
        <v>2781</v>
      </c>
      <c r="G23" s="227" t="s">
        <v>45</v>
      </c>
      <c r="H23" s="227" t="s">
        <v>1375</v>
      </c>
      <c r="I23" s="228" t="s">
        <v>167</v>
      </c>
      <c r="J23" s="229"/>
    </row>
    <row r="24" spans="1:10" x14ac:dyDescent="0.3">
      <c r="A24" s="225">
        <v>22</v>
      </c>
      <c r="B24" s="226" t="s">
        <v>72</v>
      </c>
      <c r="C24" s="227" t="s">
        <v>2774</v>
      </c>
      <c r="D24" s="227" t="s">
        <v>55</v>
      </c>
      <c r="E24" s="226" t="s">
        <v>257</v>
      </c>
      <c r="F24" s="226" t="s">
        <v>2747</v>
      </c>
      <c r="G24" s="227" t="s">
        <v>44</v>
      </c>
      <c r="H24" s="227" t="s">
        <v>1417</v>
      </c>
      <c r="I24" s="228" t="s">
        <v>167</v>
      </c>
      <c r="J24" s="229"/>
    </row>
    <row r="25" spans="1:10" x14ac:dyDescent="0.3">
      <c r="A25" s="225">
        <v>23</v>
      </c>
      <c r="B25" s="226" t="s">
        <v>259</v>
      </c>
      <c r="C25" s="227" t="s">
        <v>2756</v>
      </c>
      <c r="D25" s="227" t="s">
        <v>55</v>
      </c>
      <c r="E25" s="226" t="s">
        <v>95</v>
      </c>
      <c r="F25" s="226" t="s">
        <v>2772</v>
      </c>
      <c r="G25" s="227" t="s">
        <v>26</v>
      </c>
      <c r="H25" s="227" t="s">
        <v>258</v>
      </c>
      <c r="I25" s="228" t="s">
        <v>169</v>
      </c>
      <c r="J25" s="229"/>
    </row>
    <row r="26" spans="1:10" x14ac:dyDescent="0.3">
      <c r="A26" s="225">
        <v>24</v>
      </c>
      <c r="B26" s="226" t="s">
        <v>71</v>
      </c>
      <c r="C26" s="227" t="s">
        <v>2771</v>
      </c>
      <c r="D26" s="227" t="s">
        <v>55</v>
      </c>
      <c r="E26" s="226" t="s">
        <v>96</v>
      </c>
      <c r="F26" s="226" t="s">
        <v>2745</v>
      </c>
      <c r="G26" s="227" t="s">
        <v>54</v>
      </c>
      <c r="H26" s="227" t="s">
        <v>1418</v>
      </c>
      <c r="I26" s="228" t="s">
        <v>166</v>
      </c>
      <c r="J26" s="229"/>
    </row>
    <row r="27" spans="1:10" x14ac:dyDescent="0.3">
      <c r="A27" s="225">
        <v>25</v>
      </c>
      <c r="B27" s="226" t="s">
        <v>70</v>
      </c>
      <c r="C27" s="227" t="s">
        <v>2771</v>
      </c>
      <c r="D27" s="227" t="s">
        <v>55</v>
      </c>
      <c r="E27" s="226" t="s">
        <v>83</v>
      </c>
      <c r="F27" s="226" t="s">
        <v>2768</v>
      </c>
      <c r="G27" s="227" t="s">
        <v>43</v>
      </c>
      <c r="H27" s="227" t="s">
        <v>256</v>
      </c>
      <c r="I27" s="228" t="s">
        <v>169</v>
      </c>
      <c r="J27" s="229" t="s">
        <v>2782</v>
      </c>
    </row>
    <row r="28" spans="1:10" x14ac:dyDescent="0.3">
      <c r="A28" s="225">
        <v>26</v>
      </c>
      <c r="B28" s="226" t="s">
        <v>270</v>
      </c>
      <c r="C28" s="227" t="s">
        <v>2763</v>
      </c>
      <c r="D28" s="227" t="s">
        <v>55</v>
      </c>
      <c r="E28" s="226" t="s">
        <v>170</v>
      </c>
      <c r="F28" s="226" t="s">
        <v>2746</v>
      </c>
      <c r="G28" s="227" t="s">
        <v>24</v>
      </c>
      <c r="H28" s="227" t="s">
        <v>1406</v>
      </c>
      <c r="I28" s="228" t="s">
        <v>171</v>
      </c>
      <c r="J28" s="229"/>
    </row>
    <row r="29" spans="1:10" x14ac:dyDescent="0.3">
      <c r="A29" s="230">
        <v>27</v>
      </c>
      <c r="B29" s="231" t="s">
        <v>271</v>
      </c>
      <c r="C29" s="232" t="s">
        <v>2774</v>
      </c>
      <c r="D29" s="232" t="s">
        <v>55</v>
      </c>
      <c r="E29" s="231" t="s">
        <v>276</v>
      </c>
      <c r="F29" s="231" t="s">
        <v>57</v>
      </c>
      <c r="G29" s="232" t="s">
        <v>23</v>
      </c>
      <c r="H29" s="232" t="s">
        <v>275</v>
      </c>
      <c r="I29" s="233" t="s">
        <v>166</v>
      </c>
      <c r="J29" s="234"/>
    </row>
    <row r="31" spans="1:10" x14ac:dyDescent="0.3">
      <c r="B31" s="239" t="s">
        <v>2355</v>
      </c>
      <c r="C31" s="240">
        <f>SUM(C32:C56)</f>
        <v>27</v>
      </c>
    </row>
    <row r="32" spans="1:10" x14ac:dyDescent="0.3">
      <c r="B32" s="235" t="s">
        <v>443</v>
      </c>
      <c r="C32" s="236">
        <v>3</v>
      </c>
    </row>
    <row r="33" spans="2:3" x14ac:dyDescent="0.3">
      <c r="B33" s="235" t="s">
        <v>446</v>
      </c>
      <c r="C33" s="236">
        <v>1</v>
      </c>
    </row>
    <row r="34" spans="2:3" x14ac:dyDescent="0.3">
      <c r="B34" s="235" t="s">
        <v>53</v>
      </c>
      <c r="C34" s="236">
        <v>1</v>
      </c>
    </row>
    <row r="35" spans="2:3" x14ac:dyDescent="0.3">
      <c r="B35" s="235" t="s">
        <v>450</v>
      </c>
      <c r="C35" s="236">
        <v>0</v>
      </c>
    </row>
    <row r="36" spans="2:3" x14ac:dyDescent="0.3">
      <c r="B36" s="235" t="s">
        <v>448</v>
      </c>
      <c r="C36" s="236">
        <v>0</v>
      </c>
    </row>
    <row r="37" spans="2:3" x14ac:dyDescent="0.3">
      <c r="B37" s="235" t="s">
        <v>231</v>
      </c>
      <c r="C37" s="236">
        <v>0</v>
      </c>
    </row>
    <row r="38" spans="2:3" x14ac:dyDescent="0.3">
      <c r="B38" s="235" t="s">
        <v>598</v>
      </c>
      <c r="C38" s="236">
        <v>1</v>
      </c>
    </row>
    <row r="39" spans="2:3" x14ac:dyDescent="0.3">
      <c r="B39" s="235" t="s">
        <v>584</v>
      </c>
      <c r="C39" s="236">
        <v>1</v>
      </c>
    </row>
    <row r="40" spans="2:3" x14ac:dyDescent="0.3">
      <c r="B40" s="235" t="s">
        <v>432</v>
      </c>
      <c r="C40" s="236">
        <v>1</v>
      </c>
    </row>
    <row r="41" spans="2:3" x14ac:dyDescent="0.3">
      <c r="B41" s="235" t="s">
        <v>602</v>
      </c>
      <c r="C41" s="236">
        <v>0</v>
      </c>
    </row>
    <row r="42" spans="2:3" x14ac:dyDescent="0.3">
      <c r="B42" s="235" t="s">
        <v>597</v>
      </c>
      <c r="C42" s="236">
        <v>1</v>
      </c>
    </row>
    <row r="43" spans="2:3" x14ac:dyDescent="0.3">
      <c r="B43" s="235" t="s">
        <v>595</v>
      </c>
      <c r="C43" s="236">
        <v>0</v>
      </c>
    </row>
    <row r="44" spans="2:3" x14ac:dyDescent="0.3">
      <c r="B44" s="235" t="s">
        <v>232</v>
      </c>
      <c r="C44" s="236">
        <v>1</v>
      </c>
    </row>
    <row r="45" spans="2:3" x14ac:dyDescent="0.3">
      <c r="B45" s="235" t="s">
        <v>592</v>
      </c>
      <c r="C45" s="236">
        <v>2</v>
      </c>
    </row>
    <row r="46" spans="2:3" x14ac:dyDescent="0.3">
      <c r="B46" s="235" t="s">
        <v>601</v>
      </c>
      <c r="C46" s="236">
        <v>2</v>
      </c>
    </row>
    <row r="47" spans="2:3" x14ac:dyDescent="0.3">
      <c r="B47" s="235" t="s">
        <v>596</v>
      </c>
      <c r="C47" s="236">
        <v>1</v>
      </c>
    </row>
    <row r="48" spans="2:3" x14ac:dyDescent="0.3">
      <c r="B48" s="235" t="s">
        <v>599</v>
      </c>
      <c r="C48" s="236">
        <v>2</v>
      </c>
    </row>
    <row r="49" spans="2:3" x14ac:dyDescent="0.3">
      <c r="B49" s="235" t="s">
        <v>600</v>
      </c>
      <c r="C49" s="236">
        <v>1</v>
      </c>
    </row>
    <row r="50" spans="2:3" x14ac:dyDescent="0.3">
      <c r="B50" s="235" t="s">
        <v>217</v>
      </c>
      <c r="C50" s="236">
        <v>3</v>
      </c>
    </row>
    <row r="51" spans="2:3" x14ac:dyDescent="0.3">
      <c r="B51" s="235" t="s">
        <v>604</v>
      </c>
      <c r="C51" s="236">
        <v>0</v>
      </c>
    </row>
    <row r="52" spans="2:3" x14ac:dyDescent="0.3">
      <c r="B52" s="235" t="s">
        <v>605</v>
      </c>
      <c r="C52" s="236">
        <v>0</v>
      </c>
    </row>
    <row r="53" spans="2:3" x14ac:dyDescent="0.3">
      <c r="B53" s="235" t="s">
        <v>610</v>
      </c>
      <c r="C53" s="236">
        <v>2</v>
      </c>
    </row>
    <row r="54" spans="2:3" x14ac:dyDescent="0.3">
      <c r="B54" s="235" t="s">
        <v>431</v>
      </c>
      <c r="C54" s="236">
        <v>0</v>
      </c>
    </row>
    <row r="55" spans="2:3" x14ac:dyDescent="0.3">
      <c r="B55" s="235" t="s">
        <v>589</v>
      </c>
      <c r="C55" s="236">
        <v>3</v>
      </c>
    </row>
    <row r="56" spans="2:3" x14ac:dyDescent="0.3">
      <c r="B56" s="237" t="s">
        <v>516</v>
      </c>
      <c r="C56" s="238">
        <v>1</v>
      </c>
    </row>
  </sheetData>
  <autoFilter ref="A2:J29"/>
  <mergeCells count="1">
    <mergeCell ref="A1:L1"/>
  </mergeCells>
  <phoneticPr fontId="49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현황</vt:lpstr>
      <vt:lpstr>인증</vt:lpstr>
      <vt:lpstr>지역형 예비</vt:lpstr>
      <vt:lpstr>서울형</vt:lpstr>
      <vt:lpstr>부처형</vt:lpstr>
      <vt:lpstr>서울형!Consolidate_Area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서울시청</dc:creator>
  <cp:lastModifiedBy>장지연</cp:lastModifiedBy>
  <cp:revision>52</cp:revision>
  <cp:lastPrinted>2014-01-03T01:00:15Z</cp:lastPrinted>
  <dcterms:created xsi:type="dcterms:W3CDTF">2012-04-02T11:26:37Z</dcterms:created>
  <dcterms:modified xsi:type="dcterms:W3CDTF">2014-04-24T07:12:37Z</dcterms:modified>
</cp:coreProperties>
</file>