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secenter\"/>
    </mc:Choice>
  </mc:AlternateContent>
  <xr:revisionPtr revIDLastSave="0" documentId="13_ncr:1_{63E4612A-314D-4C24-A6A9-E09AE5B4733B}" xr6:coauthVersionLast="45" xr6:coauthVersionMax="45" xr10:uidLastSave="{00000000-0000-0000-0000-000000000000}"/>
  <bookViews>
    <workbookView xWindow="7560" yWindow="1230" windowWidth="16455" windowHeight="11385" xr2:uid="{00000000-000D-0000-FFFF-FFFF00000000}"/>
  </bookViews>
  <sheets>
    <sheet name="계약정보" sheetId="4" r:id="rId1"/>
    <sheet name="착수신고서" sheetId="1" r:id="rId2"/>
    <sheet name="선금신청서" sheetId="5" r:id="rId3"/>
    <sheet name="선금각서" sheetId="10" r:id="rId4"/>
    <sheet name="중간보고서" sheetId="6" r:id="rId5"/>
    <sheet name="완수계" sheetId="8" r:id="rId6"/>
    <sheet name="완수금청구서" sheetId="7" r:id="rId7"/>
  </sheets>
  <definedNames>
    <definedName name="_xlnm.Print_Area" localSheetId="0">계약정보!$A$1:$AY$17</definedName>
    <definedName name="_xlnm.Print_Area" localSheetId="3">선금각서!$A$1:$AQ$40</definedName>
    <definedName name="_xlnm.Print_Area" localSheetId="2">선금신청서!$A$1:$AQ$42</definedName>
    <definedName name="_xlnm.Print_Area" localSheetId="5">완수계!$A$1:$AQ$34</definedName>
    <definedName name="_xlnm.Print_Area" localSheetId="6">완수금청구서!$A$1:$AQ$34</definedName>
    <definedName name="_xlnm.Print_Area" localSheetId="4">중간보고서!$A$1:$AQ$41</definedName>
    <definedName name="_xlnm.Print_Area" localSheetId="1">착수신고서!$A$1:$AQ$38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0" l="1"/>
  <c r="I5" i="10"/>
  <c r="I5" i="6"/>
  <c r="I11" i="8"/>
  <c r="I10" i="7"/>
  <c r="I4" i="7"/>
  <c r="I5" i="8"/>
  <c r="I4" i="6"/>
  <c r="I5" i="5"/>
  <c r="I4" i="1"/>
  <c r="I9" i="5"/>
  <c r="AD39" i="10"/>
  <c r="AD38" i="10"/>
  <c r="AD36" i="10"/>
  <c r="A32" i="10"/>
  <c r="I4" i="10"/>
  <c r="M12" i="6"/>
  <c r="B12" i="6"/>
  <c r="X12" i="6" l="1"/>
  <c r="AD35" i="1"/>
  <c r="AD39" i="5"/>
  <c r="AD38" i="6"/>
  <c r="AD31" i="7"/>
  <c r="AD31" i="8"/>
  <c r="U6" i="8"/>
  <c r="I6" i="8"/>
  <c r="U5" i="7"/>
  <c r="I5" i="7"/>
  <c r="I9" i="7"/>
  <c r="I8" i="7"/>
  <c r="I10" i="8"/>
  <c r="AI15" i="4"/>
  <c r="M14" i="7" s="1"/>
  <c r="B14" i="7"/>
  <c r="AD30" i="8"/>
  <c r="AD28" i="8"/>
  <c r="A24" i="8"/>
  <c r="I9" i="8"/>
  <c r="I8" i="8"/>
  <c r="I7" i="8"/>
  <c r="I4" i="8"/>
  <c r="AD30" i="7"/>
  <c r="AD28" i="7"/>
  <c r="A24" i="7"/>
  <c r="I7" i="7"/>
  <c r="I6" i="7"/>
  <c r="I3" i="7"/>
  <c r="A31" i="6"/>
  <c r="AD37" i="6"/>
  <c r="AD35" i="6"/>
  <c r="I8" i="6"/>
  <c r="I7" i="6"/>
  <c r="I6" i="6"/>
  <c r="I3" i="6"/>
  <c r="AI16" i="4" l="1"/>
  <c r="X14" i="7" s="1"/>
  <c r="AJ14" i="7" s="1"/>
  <c r="A32" i="5"/>
  <c r="AD38" i="5"/>
  <c r="AD36" i="5"/>
  <c r="I8" i="5"/>
  <c r="I7" i="5"/>
  <c r="I6" i="5"/>
  <c r="I4" i="5"/>
  <c r="AD34" i="1"/>
  <c r="AD32" i="1"/>
  <c r="I3" i="1"/>
  <c r="I5" i="1"/>
  <c r="A28" i="1"/>
  <c r="I6" i="1"/>
  <c r="I7" i="1"/>
</calcChain>
</file>

<file path=xl/sharedStrings.xml><?xml version="1.0" encoding="utf-8"?>
<sst xmlns="http://schemas.openxmlformats.org/spreadsheetml/2006/main" count="187" uniqueCount="110">
  <si>
    <t>착 수 신 고 서</t>
    <phoneticPr fontId="1" type="noConversion"/>
  </si>
  <si>
    <t>○ 착수신고</t>
    <phoneticPr fontId="1" type="noConversion"/>
  </si>
  <si>
    <t>용역명:</t>
    <phoneticPr fontId="1" type="noConversion"/>
  </si>
  <si>
    <t>용역명</t>
    <phoneticPr fontId="1" type="noConversion"/>
  </si>
  <si>
    <t>계약금액</t>
    <phoneticPr fontId="1" type="noConversion"/>
  </si>
  <si>
    <t>계약일자</t>
    <phoneticPr fontId="1" type="noConversion"/>
  </si>
  <si>
    <t>착수일자</t>
    <phoneticPr fontId="1" type="noConversion"/>
  </si>
  <si>
    <t>완수기한</t>
    <phoneticPr fontId="1" type="noConversion"/>
  </si>
  <si>
    <t>계약상대자</t>
    <phoneticPr fontId="1" type="noConversion"/>
  </si>
  <si>
    <t>회사명</t>
    <phoneticPr fontId="1" type="noConversion"/>
  </si>
  <si>
    <t>사업자등록번호</t>
    <phoneticPr fontId="1" type="noConversion"/>
  </si>
  <si>
    <t>주소</t>
    <phoneticPr fontId="1" type="noConversion"/>
  </si>
  <si>
    <t>대표자명</t>
    <phoneticPr fontId="1" type="noConversion"/>
  </si>
  <si>
    <t>계약정보</t>
    <phoneticPr fontId="1" type="noConversion"/>
  </si>
  <si>
    <t>계약금액:</t>
    <phoneticPr fontId="1" type="noConversion"/>
  </si>
  <si>
    <t>계약일자:</t>
    <phoneticPr fontId="1" type="noConversion"/>
  </si>
  <si>
    <t>착수일자:</t>
    <phoneticPr fontId="1" type="noConversion"/>
  </si>
  <si>
    <t>완수기한:</t>
    <phoneticPr fontId="1" type="noConversion"/>
  </si>
  <si>
    <t>서울시 사회적경제 유통, 판매 활성화를 위한 미디어 활용 전략 수립 연구용역</t>
    <phoneticPr fontId="1" type="noConversion"/>
  </si>
  <si>
    <t>○ 수행 일정표</t>
    <phoneticPr fontId="1" type="noConversion"/>
  </si>
  <si>
    <t>과업구분</t>
    <phoneticPr fontId="1" type="noConversion"/>
  </si>
  <si>
    <t>○ 책임연구원 신고</t>
    <phoneticPr fontId="1" type="noConversion"/>
  </si>
  <si>
    <t>감독관 경유</t>
  </si>
  <si>
    <t>위 계약자</t>
  </si>
  <si>
    <t>소 속</t>
  </si>
  <si>
    <t>주 소:</t>
  </si>
  <si>
    <t>직 급</t>
  </si>
  <si>
    <t>성 명</t>
  </si>
  <si>
    <t>대 표 자:</t>
  </si>
  <si>
    <t xml:space="preserve">위와 같이 착수신고서를 제출합니다. </t>
    <phoneticPr fontId="1" type="noConversion"/>
  </si>
  <si>
    <t>착수계제출일</t>
    <phoneticPr fontId="1" type="noConversion"/>
  </si>
  <si>
    <t>서울특별시사회적경제지원센터장 귀하</t>
  </si>
  <si>
    <t xml:space="preserve">회사명: </t>
    <phoneticPr fontId="1" type="noConversion"/>
  </si>
  <si>
    <t xml:space="preserve">책임연구원 이력서 </t>
  </si>
  <si>
    <t>용역 참여자 보안각서 및 재직증명서 1부</t>
  </si>
  <si>
    <t>전체공정에 
대한비율(%)</t>
    <phoneticPr fontId="1" type="noConversion"/>
  </si>
  <si>
    <t>비고</t>
    <phoneticPr fontId="1" type="noConversion"/>
  </si>
  <si>
    <t>111-11-11111</t>
    <phoneticPr fontId="1" type="noConversion"/>
  </si>
  <si>
    <t>서울시 강남구 OO로 OO빌딩 OOOO호</t>
    <phoneticPr fontId="1" type="noConversion"/>
  </si>
  <si>
    <t>김 O  O</t>
    <phoneticPr fontId="1" type="noConversion"/>
  </si>
  <si>
    <t>OOOO사회적협동조합</t>
    <phoneticPr fontId="1" type="noConversion"/>
  </si>
  <si>
    <t>No.</t>
    <phoneticPr fontId="1" type="noConversion"/>
  </si>
  <si>
    <t>성명:</t>
    <phoneticPr fontId="1" type="noConversion"/>
  </si>
  <si>
    <t>주소:</t>
    <phoneticPr fontId="1" type="noConversion"/>
  </si>
  <si>
    <t>완수제출일</t>
    <phoneticPr fontId="1" type="noConversion"/>
  </si>
  <si>
    <t xml:space="preserve">행정자치부 예규 제70호, 2016. 11. 14, 일부개정 지방자치단체입찰및계약집행기준 제6장 선금․대가 지급요령을 확인하고 규정에 따라 선금을 신청합니다. </t>
    <phoneticPr fontId="1" type="noConversion"/>
  </si>
  <si>
    <t>선금신청일</t>
    <phoneticPr fontId="1" type="noConversion"/>
  </si>
  <si>
    <t>붙 임：</t>
    <phoneticPr fontId="1" type="noConversion"/>
  </si>
  <si>
    <t>붙 임：</t>
    <phoneticPr fontId="1" type="noConversion"/>
  </si>
  <si>
    <t>1. 세금계산서, 사업자등록증, 입금통장 사본 각 1부</t>
    <phoneticPr fontId="1" type="noConversion"/>
  </si>
  <si>
    <t>3. 국세 및 지방세 납세증명원 각 1부. 끝</t>
    <phoneticPr fontId="1" type="noConversion"/>
  </si>
  <si>
    <t xml:space="preserve">2. 선급금보증보험증권(완료기한 +60일 가산, +이자가산) </t>
    <phoneticPr fontId="1" type="noConversion"/>
  </si>
  <si>
    <t>○ 신청사유</t>
    <phoneticPr fontId="1" type="noConversion"/>
  </si>
  <si>
    <t>○ 신청내역</t>
    <phoneticPr fontId="1" type="noConversion"/>
  </si>
  <si>
    <t>○ 선금 사용계획</t>
    <phoneticPr fontId="1" type="noConversion"/>
  </si>
  <si>
    <t>내역</t>
    <phoneticPr fontId="1" type="noConversion"/>
  </si>
  <si>
    <t>금액</t>
    <phoneticPr fontId="1" type="noConversion"/>
  </si>
  <si>
    <t xml:space="preserve">※선금지급 신청일을 기준으로 잔여이행기간이 30일을 초과하는 경우 선금신청이 불가합니다. </t>
  </si>
  <si>
    <t>중간보고서제출일</t>
    <phoneticPr fontId="1" type="noConversion"/>
  </si>
  <si>
    <t xml:space="preserve">위 용역의 중간보고서를 제출합니다. </t>
    <phoneticPr fontId="1" type="noConversion"/>
  </si>
  <si>
    <t>붙 임：</t>
    <phoneticPr fontId="1" type="noConversion"/>
  </si>
  <si>
    <t>완 수 금 청 구 서</t>
    <phoneticPr fontId="1" type="noConversion"/>
  </si>
  <si>
    <t>계약기간</t>
    <phoneticPr fontId="1" type="noConversion"/>
  </si>
  <si>
    <t>~</t>
    <phoneticPr fontId="1" type="noConversion"/>
  </si>
  <si>
    <t>과업기간:</t>
    <phoneticPr fontId="1" type="noConversion"/>
  </si>
  <si>
    <t xml:space="preserve">상기 용역의 완수금을 제출합니다. </t>
    <phoneticPr fontId="1" type="noConversion"/>
  </si>
  <si>
    <t>1. 통장사본 및 세금계산서 각 1부.</t>
    <phoneticPr fontId="1" type="noConversion"/>
  </si>
  <si>
    <t xml:space="preserve">2. 국세 및 지방세 납세증명원 각 1부 </t>
    <phoneticPr fontId="1" type="noConversion"/>
  </si>
  <si>
    <t>계약금액</t>
    <phoneticPr fontId="1" type="noConversion"/>
  </si>
  <si>
    <t>잔액</t>
    <phoneticPr fontId="1" type="noConversion"/>
  </si>
  <si>
    <t>○ 청구금액</t>
    <phoneticPr fontId="1" type="noConversion"/>
  </si>
  <si>
    <t>기지급액</t>
    <phoneticPr fontId="1" type="noConversion"/>
  </si>
  <si>
    <t>금회지급액</t>
    <phoneticPr fontId="1" type="noConversion"/>
  </si>
  <si>
    <t>○ 계약내역</t>
    <phoneticPr fontId="1" type="noConversion"/>
  </si>
  <si>
    <t>기지급액</t>
    <phoneticPr fontId="1" type="noConversion"/>
  </si>
  <si>
    <t>금회지급액</t>
    <phoneticPr fontId="1" type="noConversion"/>
  </si>
  <si>
    <t>완수일자:</t>
    <phoneticPr fontId="1" type="noConversion"/>
  </si>
  <si>
    <t>완수일자</t>
    <phoneticPr fontId="1" type="noConversion"/>
  </si>
  <si>
    <t xml:space="preserve">위 용역의 결과보고서 및 완수계를 제출합니다. </t>
    <phoneticPr fontId="1" type="noConversion"/>
  </si>
  <si>
    <t>완수일자:</t>
    <phoneticPr fontId="1" type="noConversion"/>
  </si>
  <si>
    <t>완수계정보</t>
    <phoneticPr fontId="1" type="noConversion"/>
  </si>
  <si>
    <t>착수정보</t>
    <phoneticPr fontId="1" type="noConversion"/>
  </si>
  <si>
    <t>선금신청</t>
    <phoneticPr fontId="1" type="noConversion"/>
  </si>
  <si>
    <t>중간보고</t>
    <phoneticPr fontId="1" type="noConversion"/>
  </si>
  <si>
    <t>용역 결과보고서 1부.  끝.</t>
    <phoneticPr fontId="1" type="noConversion"/>
  </si>
  <si>
    <t>기성금액</t>
    <phoneticPr fontId="1" type="noConversion"/>
  </si>
  <si>
    <t>기성율</t>
    <phoneticPr fontId="1" type="noConversion"/>
  </si>
  <si>
    <t>기성금액</t>
    <phoneticPr fontId="1" type="noConversion"/>
  </si>
  <si>
    <t>비고</t>
    <phoneticPr fontId="1" type="noConversion"/>
  </si>
  <si>
    <t>○ 계약내역</t>
    <phoneticPr fontId="1" type="noConversion"/>
  </si>
  <si>
    <t>○ 기성내역</t>
    <phoneticPr fontId="1" type="noConversion"/>
  </si>
  <si>
    <t>○ 기성현황</t>
    <phoneticPr fontId="1" type="noConversion"/>
  </si>
  <si>
    <t>중간보고서 1부.  끝.</t>
    <phoneticPr fontId="1" type="noConversion"/>
  </si>
  <si>
    <t>중 간 보 고 서 (기 성 내 역 서)</t>
    <phoneticPr fontId="1" type="noConversion"/>
  </si>
  <si>
    <t>선금신청액:</t>
    <phoneticPr fontId="1" type="noConversion"/>
  </si>
  <si>
    <t>선  금   각  서</t>
    <phoneticPr fontId="1" type="noConversion"/>
  </si>
  <si>
    <t>1. 수령한 선금은 노임지급 및 자재확보 등 당해 계약목적 달성을 위한 용도 이외의 다른 목적에 사용하지 않겠으며, 선금 전액을 사용한 후에는 해당 증빙자류를 첨부한 사용내역서를 센터에 제출하겠습니다.</t>
    <phoneticPr fontId="1" type="noConversion"/>
  </si>
  <si>
    <t>2. 선금을 전액 정산하기 이전에는 계약에 의하여 발생한 권리 의무를 제3자에게 양도하지 않겠으며(단, 보증기관의 동의를 얻어 공사대금청구권을 양도하는 경우는 예외로 함), 선금의 정산에 대하여는 센터의 결정에 따르겠습니다.</t>
    <phoneticPr fontId="1" type="noConversion"/>
  </si>
  <si>
    <t>3. 선금을 지급한 이후에 계약의 해제 또는 해지, 선금지급조건 위배, 사고이월 등으로 반환이 불가피한 경우, 정당한 사유없이 선금수령일부터 10일이내에 선금을 배분하지 않은 경우와 같은 각각의 반환사유 발생 시 센터의 반환청구(반환금액의 결정, 반환기한의 지정 및 반환조건 등)에 전적으로 따르겠으며, 특히 본인(법인)의 귀책사유에 의한 경우에는 당해 선금잔액에 대한 이자상당액을 가산하여 반환하도록 하겠습니다.</t>
    <phoneticPr fontId="1" type="noConversion"/>
  </si>
  <si>
    <t xml:space="preserve">4. 본인(법인)은 선금 수령사실을 5일이내에 공동수급체 구성원 및 하수급업자에게 서면통지하고, 선금수령일로부터 10일이내에 공동수급체 구성원 또는 하수급업자에게 선금을 배분하겠으며, 만약 본인이 선금 배분의무를 이행하지 않았을 경우 센터에서 당해 선금을 회수하여 공동수급체 구성원 또는 하수급업자에게 직접 지급하더라도 이의를 제기치 않겠습니다. </t>
    <phoneticPr fontId="1" type="noConversion"/>
  </si>
  <si>
    <t>5. 선금반환사유가 발생할 경우 본인(법인)이 제출한 선금보증서를 통하여 선금환수절차가 진행됨을 깊이 인식하고 그에 따른 센터의 환수조치에 적극적으로 협조하겠습니다.</t>
    <phoneticPr fontId="1" type="noConversion"/>
  </si>
  <si>
    <r>
      <t xml:space="preserve">6. 상기내용 이외에는 「지방자치단체 입찰 및 계약집행기준」 제6장 선금 </t>
    </r>
    <r>
      <rPr>
        <sz val="11"/>
        <color theme="1"/>
        <rFont val="맑은 고딕 Semilight"/>
        <family val="3"/>
        <charset val="129"/>
      </rPr>
      <t>‧</t>
    </r>
    <r>
      <rPr>
        <sz val="11"/>
        <color theme="1"/>
        <rFont val="휴먼명조"/>
        <charset val="129"/>
      </rPr>
      <t xml:space="preserve"> 대가 지급요령(행정자치부 예규 제23호, ‘15.7.20)의 규정을 준수하겠으며, 기타 선금지급에 대한 사항에 대하여도 센터의 결정 또는 요구에 따르겠습니다.</t>
    </r>
    <phoneticPr fontId="1" type="noConversion"/>
  </si>
  <si>
    <t>선  금  신  청  서</t>
    <phoneticPr fontId="1" type="noConversion"/>
  </si>
  <si>
    <t xml:space="preserve">※계약정보 Sheet를 입력하시면 뒷장의 양식에 자동반영됩니다. </t>
    <phoneticPr fontId="1" type="noConversion"/>
  </si>
  <si>
    <t>완수금액:</t>
    <phoneticPr fontId="1" type="noConversion"/>
  </si>
  <si>
    <t>완수금액</t>
    <phoneticPr fontId="1" type="noConversion"/>
  </si>
  <si>
    <t>선금신청액</t>
    <phoneticPr fontId="1" type="noConversion"/>
  </si>
  <si>
    <t>선금지급액:</t>
    <phoneticPr fontId="1" type="noConversion"/>
  </si>
  <si>
    <t>완  수  계</t>
    <phoneticPr fontId="1" type="noConversion"/>
  </si>
  <si>
    <t>※ 선금지급 신청은 잔여 이행기간이 선금지급 신청일을 기준으로 30일을 초과하지 아니할 경우에는 선금을 지급할 수 없다.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</si>
</sst>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금&quot;#,##0&quot;원&quot;"/>
    <numFmt numFmtId="177" formatCode="yyyy&quot;년&quot;\ m&quot;월&quot;\ d&quot;일&quot;;@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4"/>
      <color rgb="FF000000"/>
      <name val="휴먼명조"/>
      <charset val="129"/>
    </font>
    <font>
      <b/>
      <u val="double"/>
      <sz val="16"/>
      <color theme="1"/>
      <name val="휴먼명조"/>
      <charset val="129"/>
    </font>
    <font>
      <b/>
      <sz val="16"/>
      <color theme="1"/>
      <name val="휴먼명조"/>
      <charset val="129"/>
    </font>
    <font>
      <sz val="11"/>
      <color theme="1"/>
      <name val="휴먼명조"/>
      <charset val="129"/>
    </font>
    <font>
      <sz val="14"/>
      <color theme="1"/>
      <name val="휴먼명조"/>
      <charset val="129"/>
    </font>
    <font>
      <sz val="11"/>
      <color rgb="FF000000"/>
      <name val="휴먼명조"/>
      <charset val="129"/>
    </font>
    <font>
      <sz val="8"/>
      <color rgb="FF000000"/>
      <name val="휴먼명조"/>
      <charset val="129"/>
    </font>
    <font>
      <sz val="12"/>
      <color rgb="FF000000"/>
      <name val="휴먼명조"/>
      <charset val="129"/>
    </font>
    <font>
      <sz val="13"/>
      <color rgb="FF000000"/>
      <name val="휴먼명조"/>
      <charset val="129"/>
    </font>
    <font>
      <b/>
      <sz val="18"/>
      <color rgb="FF000000"/>
      <name val="휴먼명조"/>
      <charset val="129"/>
    </font>
    <font>
      <sz val="12"/>
      <color theme="1"/>
      <name val="휴먼명조"/>
      <charset val="129"/>
    </font>
    <font>
      <b/>
      <sz val="14"/>
      <color theme="1"/>
      <name val="휴먼명조"/>
      <charset val="129"/>
    </font>
    <font>
      <sz val="14"/>
      <color rgb="FF0000FF"/>
      <name val="휴먼명조"/>
      <charset val="129"/>
    </font>
    <font>
      <sz val="13"/>
      <color rgb="FF0000FF"/>
      <name val="휴먼명조"/>
      <charset val="129"/>
    </font>
    <font>
      <sz val="12"/>
      <color rgb="FF0000FF"/>
      <name val="휴먼명조"/>
      <charset val="129"/>
    </font>
    <font>
      <sz val="11"/>
      <color theme="1"/>
      <name val="맑은 고딕"/>
      <family val="2"/>
      <charset val="129"/>
      <scheme val="minor"/>
    </font>
    <font>
      <b/>
      <sz val="9"/>
      <color rgb="FFFF0000"/>
      <name val="신명 태명조"/>
      <family val="3"/>
      <charset val="129"/>
    </font>
    <font>
      <sz val="13"/>
      <color theme="1"/>
      <name val="휴먼명조"/>
      <charset val="129"/>
    </font>
    <font>
      <b/>
      <sz val="9"/>
      <color rgb="FFFF0000"/>
      <name val="휴먼명조"/>
      <charset val="129"/>
    </font>
    <font>
      <sz val="11"/>
      <color theme="1"/>
      <name val="맑은 고딕 Semilight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13" fillId="0" borderId="0" xfId="0" applyFont="1" applyAlignment="1">
      <alignment horizontal="distributed" vertical="center"/>
    </xf>
    <xf numFmtId="176" fontId="13" fillId="0" borderId="0" xfId="0" applyNumberFormat="1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1" fillId="0" borderId="0" xfId="0" applyFont="1" applyAlignment="1">
      <alignment horizontal="distributed" vertical="center" wrapText="1"/>
    </xf>
    <xf numFmtId="176" fontId="17" fillId="0" borderId="0" xfId="0" applyNumberFormat="1" applyFont="1" applyAlignment="1">
      <alignment vertical="center"/>
    </xf>
    <xf numFmtId="177" fontId="17" fillId="0" borderId="0" xfId="0" applyNumberFormat="1" applyFont="1" applyAlignment="1">
      <alignment horizontal="left" vertical="center"/>
    </xf>
    <xf numFmtId="177" fontId="17" fillId="0" borderId="0" xfId="0" applyNumberFormat="1" applyFont="1" applyAlignment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vertical="center" shrinkToFit="1"/>
    </xf>
    <xf numFmtId="0" fontId="17" fillId="3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177" fontId="17" fillId="3" borderId="0" xfId="0" applyNumberFormat="1" applyFont="1" applyFill="1" applyBorder="1" applyAlignment="1">
      <alignment vertical="center" shrinkToFit="1"/>
    </xf>
    <xf numFmtId="0" fontId="20" fillId="0" borderId="0" xfId="0" applyFont="1">
      <alignment vertical="center"/>
    </xf>
    <xf numFmtId="0" fontId="11" fillId="0" borderId="0" xfId="0" applyFont="1" applyAlignment="1">
      <alignment vertical="center"/>
    </xf>
    <xf numFmtId="0" fontId="0" fillId="2" borderId="11" xfId="0" applyFill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2" fillId="0" borderId="2" xfId="0" applyFont="1" applyBorder="1" applyAlignment="1">
      <alignment horizontal="distributed" vertical="center"/>
    </xf>
    <xf numFmtId="0" fontId="0" fillId="2" borderId="2" xfId="0" applyFill="1" applyBorder="1" applyAlignment="1">
      <alignment horizontal="left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14" fontId="0" fillId="5" borderId="10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14" fontId="0" fillId="6" borderId="11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176" fontId="0" fillId="5" borderId="8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76" fontId="0" fillId="6" borderId="11" xfId="0" applyNumberFormat="1" applyFill="1" applyBorder="1" applyAlignment="1">
      <alignment horizontal="right" vertical="center"/>
    </xf>
    <xf numFmtId="14" fontId="0" fillId="5" borderId="8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9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left" vertical="center"/>
    </xf>
    <xf numFmtId="14" fontId="0" fillId="2" borderId="8" xfId="0" applyNumberForma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14" fontId="0" fillId="2" borderId="9" xfId="0" applyNumberFormat="1" applyFill="1" applyBorder="1" applyAlignment="1">
      <alignment horizontal="left" vertical="center"/>
    </xf>
    <xf numFmtId="14" fontId="0" fillId="2" borderId="10" xfId="0" applyNumberFormat="1" applyFill="1" applyBorder="1" applyAlignment="1">
      <alignment horizontal="left" vertical="center"/>
    </xf>
    <xf numFmtId="14" fontId="0" fillId="2" borderId="11" xfId="0" applyNumberFormat="1" applyFill="1" applyBorder="1" applyAlignment="1">
      <alignment horizontal="left" vertical="center"/>
    </xf>
    <xf numFmtId="14" fontId="0" fillId="2" borderId="12" xfId="0" applyNumberForma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2" borderId="11" xfId="0" applyNumberFormat="1" applyFill="1" applyBorder="1" applyAlignment="1">
      <alignment horizontal="left" vertical="center" shrinkToFit="1"/>
    </xf>
    <xf numFmtId="14" fontId="0" fillId="2" borderId="12" xfId="0" applyNumberFormat="1" applyFill="1" applyBorder="1" applyAlignment="1">
      <alignment horizontal="left" vertical="center" shrinkToFit="1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14" fontId="0" fillId="2" borderId="10" xfId="0" applyNumberFormat="1" applyFill="1" applyBorder="1" applyAlignment="1">
      <alignment horizontal="left" vertical="center" shrinkToFit="1"/>
    </xf>
    <xf numFmtId="176" fontId="0" fillId="2" borderId="3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left" vertical="center"/>
    </xf>
    <xf numFmtId="176" fontId="0" fillId="2" borderId="5" xfId="0" applyNumberFormat="1" applyFill="1" applyBorder="1" applyAlignment="1">
      <alignment horizontal="left" vertical="center"/>
    </xf>
    <xf numFmtId="176" fontId="0" fillId="4" borderId="11" xfId="0" applyNumberFormat="1" applyFill="1" applyBorder="1" applyAlignment="1">
      <alignment horizontal="right" vertical="center"/>
    </xf>
    <xf numFmtId="176" fontId="0" fillId="5" borderId="11" xfId="0" applyNumberFormat="1" applyFill="1" applyBorder="1" applyAlignment="1">
      <alignment vertical="center"/>
    </xf>
    <xf numFmtId="177" fontId="17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 shrinkToFit="1"/>
    </xf>
    <xf numFmtId="0" fontId="11" fillId="0" borderId="0" xfId="0" applyFont="1" applyAlignment="1">
      <alignment horizontal="distributed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76" fontId="17" fillId="0" borderId="2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9" fontId="17" fillId="0" borderId="2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top" wrapText="1"/>
    </xf>
    <xf numFmtId="177" fontId="17" fillId="3" borderId="0" xfId="0" applyNumberFormat="1" applyFont="1" applyFill="1" applyBorder="1" applyAlignment="1">
      <alignment horizontal="left" vertical="center" shrinkToFit="1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17"/>
  <sheetViews>
    <sheetView tabSelected="1" view="pageBreakPreview" zoomScale="115" zoomScaleNormal="100" zoomScaleSheetLayoutView="115" workbookViewId="0">
      <selection activeCell="B1" sqref="B1:AY1"/>
    </sheetView>
  </sheetViews>
  <sheetFormatPr defaultRowHeight="16.5"/>
  <cols>
    <col min="1" max="51" width="1.875" customWidth="1"/>
  </cols>
  <sheetData>
    <row r="1" spans="2:51" ht="19.5" customHeight="1">
      <c r="B1" s="68" t="s">
        <v>103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</row>
    <row r="2" spans="2:51" ht="19.5" customHeight="1">
      <c r="B2" s="28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31" t="s">
        <v>18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2"/>
    </row>
    <row r="3" spans="2:51" ht="19.5" customHeight="1">
      <c r="B3" s="28" t="s">
        <v>62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  <c r="R3" s="79">
        <v>43662</v>
      </c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23" t="s">
        <v>63</v>
      </c>
      <c r="AI3" s="74">
        <v>43724</v>
      </c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5"/>
    </row>
    <row r="4" spans="2:51" ht="19.5" customHeight="1">
      <c r="B4" s="48" t="s">
        <v>8</v>
      </c>
      <c r="C4" s="35"/>
      <c r="D4" s="35"/>
      <c r="E4" s="35"/>
      <c r="F4" s="35"/>
      <c r="G4" s="35"/>
      <c r="H4" s="36"/>
      <c r="I4" s="35" t="s">
        <v>9</v>
      </c>
      <c r="J4" s="35"/>
      <c r="K4" s="35"/>
      <c r="L4" s="35"/>
      <c r="M4" s="35"/>
      <c r="N4" s="35"/>
      <c r="O4" s="35"/>
      <c r="P4" s="35"/>
      <c r="Q4" s="36"/>
      <c r="R4" s="45" t="s">
        <v>40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7"/>
    </row>
    <row r="5" spans="2:51" ht="19.5" customHeight="1">
      <c r="B5" s="49"/>
      <c r="C5" s="50"/>
      <c r="D5" s="50"/>
      <c r="E5" s="50"/>
      <c r="F5" s="50"/>
      <c r="G5" s="50"/>
      <c r="H5" s="51"/>
      <c r="I5" s="33" t="s">
        <v>10</v>
      </c>
      <c r="J5" s="33"/>
      <c r="K5" s="33"/>
      <c r="L5" s="33"/>
      <c r="M5" s="33"/>
      <c r="N5" s="33"/>
      <c r="O5" s="33"/>
      <c r="P5" s="33"/>
      <c r="Q5" s="33"/>
      <c r="R5" s="34" t="s">
        <v>37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2:51" ht="19.5" customHeight="1">
      <c r="B6" s="49"/>
      <c r="C6" s="50"/>
      <c r="D6" s="50"/>
      <c r="E6" s="50"/>
      <c r="F6" s="50"/>
      <c r="G6" s="50"/>
      <c r="H6" s="51"/>
      <c r="I6" s="33" t="s">
        <v>11</v>
      </c>
      <c r="J6" s="33"/>
      <c r="K6" s="33"/>
      <c r="L6" s="33"/>
      <c r="M6" s="33"/>
      <c r="N6" s="33"/>
      <c r="O6" s="33"/>
      <c r="P6" s="33"/>
      <c r="Q6" s="33"/>
      <c r="R6" s="34" t="s">
        <v>38</v>
      </c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2:51" ht="19.5" customHeight="1">
      <c r="B7" s="52"/>
      <c r="C7" s="37"/>
      <c r="D7" s="37"/>
      <c r="E7" s="37"/>
      <c r="F7" s="37"/>
      <c r="G7" s="37"/>
      <c r="H7" s="38"/>
      <c r="I7" s="37" t="s">
        <v>12</v>
      </c>
      <c r="J7" s="37"/>
      <c r="K7" s="37"/>
      <c r="L7" s="37"/>
      <c r="M7" s="37"/>
      <c r="N7" s="37"/>
      <c r="O7" s="37"/>
      <c r="P7" s="37"/>
      <c r="Q7" s="38"/>
      <c r="R7" s="76" t="s">
        <v>39</v>
      </c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8"/>
    </row>
    <row r="8" spans="2:51" ht="19.5" customHeight="1">
      <c r="B8" s="49" t="s">
        <v>13</v>
      </c>
      <c r="C8" s="50"/>
      <c r="D8" s="50"/>
      <c r="E8" s="50"/>
      <c r="F8" s="50"/>
      <c r="G8" s="50"/>
      <c r="H8" s="51"/>
      <c r="I8" s="50" t="s">
        <v>4</v>
      </c>
      <c r="J8" s="50"/>
      <c r="K8" s="50"/>
      <c r="L8" s="50"/>
      <c r="M8" s="50"/>
      <c r="N8" s="50"/>
      <c r="O8" s="50"/>
      <c r="P8" s="50"/>
      <c r="Q8" s="51"/>
      <c r="R8" s="80">
        <v>22000000</v>
      </c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2"/>
    </row>
    <row r="9" spans="2:51" ht="19.5" customHeight="1">
      <c r="B9" s="49"/>
      <c r="C9" s="50"/>
      <c r="D9" s="50"/>
      <c r="E9" s="50"/>
      <c r="F9" s="50"/>
      <c r="G9" s="50"/>
      <c r="H9" s="51"/>
      <c r="I9" s="33" t="s">
        <v>5</v>
      </c>
      <c r="J9" s="33"/>
      <c r="K9" s="33"/>
      <c r="L9" s="33"/>
      <c r="M9" s="33"/>
      <c r="N9" s="33"/>
      <c r="O9" s="33"/>
      <c r="P9" s="33"/>
      <c r="Q9" s="33"/>
      <c r="R9" s="59">
        <v>43662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</row>
    <row r="10" spans="2:51" ht="19.5" customHeight="1">
      <c r="B10" s="49"/>
      <c r="C10" s="50"/>
      <c r="D10" s="50"/>
      <c r="E10" s="50"/>
      <c r="F10" s="50"/>
      <c r="G10" s="50"/>
      <c r="H10" s="51"/>
      <c r="I10" s="33" t="s">
        <v>6</v>
      </c>
      <c r="J10" s="33"/>
      <c r="K10" s="33"/>
      <c r="L10" s="33"/>
      <c r="M10" s="33"/>
      <c r="N10" s="33"/>
      <c r="O10" s="33"/>
      <c r="P10" s="33"/>
      <c r="Q10" s="33"/>
      <c r="R10" s="59">
        <v>43662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</row>
    <row r="11" spans="2:51" ht="19.5" customHeight="1">
      <c r="B11" s="49"/>
      <c r="C11" s="50"/>
      <c r="D11" s="50"/>
      <c r="E11" s="50"/>
      <c r="F11" s="50"/>
      <c r="G11" s="50"/>
      <c r="H11" s="51"/>
      <c r="I11" s="50" t="s">
        <v>7</v>
      </c>
      <c r="J11" s="50"/>
      <c r="K11" s="50"/>
      <c r="L11" s="50"/>
      <c r="M11" s="50"/>
      <c r="N11" s="50"/>
      <c r="O11" s="50"/>
      <c r="P11" s="50"/>
      <c r="Q11" s="51"/>
      <c r="R11" s="60">
        <v>43724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2"/>
    </row>
    <row r="12" spans="2:51" ht="19.5" customHeight="1">
      <c r="B12" s="33" t="s">
        <v>81</v>
      </c>
      <c r="C12" s="33"/>
      <c r="D12" s="33"/>
      <c r="E12" s="33"/>
      <c r="F12" s="33"/>
      <c r="G12" s="33"/>
      <c r="H12" s="33"/>
      <c r="I12" s="33" t="s">
        <v>30</v>
      </c>
      <c r="J12" s="33"/>
      <c r="K12" s="33"/>
      <c r="L12" s="33"/>
      <c r="M12" s="33"/>
      <c r="N12" s="33"/>
      <c r="O12" s="33"/>
      <c r="P12" s="33"/>
      <c r="Q12" s="33"/>
      <c r="R12" s="63">
        <v>43662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5"/>
    </row>
    <row r="13" spans="2:51" ht="19.5" customHeight="1">
      <c r="B13" s="33" t="s">
        <v>82</v>
      </c>
      <c r="C13" s="33"/>
      <c r="D13" s="33"/>
      <c r="E13" s="33"/>
      <c r="F13" s="33"/>
      <c r="G13" s="33"/>
      <c r="H13" s="33"/>
      <c r="I13" s="33" t="s">
        <v>46</v>
      </c>
      <c r="J13" s="33"/>
      <c r="K13" s="33"/>
      <c r="L13" s="33"/>
      <c r="M13" s="33"/>
      <c r="N13" s="33"/>
      <c r="O13" s="33"/>
      <c r="P13" s="33"/>
      <c r="Q13" s="33"/>
      <c r="R13" s="41">
        <v>43666</v>
      </c>
      <c r="S13" s="42"/>
      <c r="T13" s="42"/>
      <c r="U13" s="42"/>
      <c r="V13" s="42"/>
      <c r="W13" s="42"/>
      <c r="X13" s="42"/>
      <c r="Y13" s="42"/>
      <c r="Z13" s="33" t="s">
        <v>106</v>
      </c>
      <c r="AA13" s="33"/>
      <c r="AB13" s="33"/>
      <c r="AC13" s="33"/>
      <c r="AD13" s="33"/>
      <c r="AE13" s="33"/>
      <c r="AF13" s="33"/>
      <c r="AG13" s="33"/>
      <c r="AH13" s="33"/>
      <c r="AI13" s="83">
        <v>11000000</v>
      </c>
      <c r="AJ13" s="83"/>
      <c r="AK13" s="83"/>
      <c r="AL13" s="83"/>
      <c r="AM13" s="83"/>
      <c r="AN13" s="83"/>
      <c r="AO13" s="83"/>
      <c r="AP13" s="83"/>
      <c r="AQ13" s="66"/>
      <c r="AR13" s="66"/>
      <c r="AS13" s="66"/>
      <c r="AT13" s="66"/>
      <c r="AU13" s="66"/>
      <c r="AV13" s="66"/>
      <c r="AW13" s="66"/>
      <c r="AX13" s="66"/>
      <c r="AY13" s="67"/>
    </row>
    <row r="14" spans="2:51" ht="19.5" customHeight="1">
      <c r="B14" s="33" t="s">
        <v>83</v>
      </c>
      <c r="C14" s="33"/>
      <c r="D14" s="33"/>
      <c r="E14" s="33"/>
      <c r="F14" s="33"/>
      <c r="G14" s="33"/>
      <c r="H14" s="33"/>
      <c r="I14" s="33" t="s">
        <v>58</v>
      </c>
      <c r="J14" s="33"/>
      <c r="K14" s="33"/>
      <c r="L14" s="33"/>
      <c r="M14" s="33"/>
      <c r="N14" s="33"/>
      <c r="O14" s="33"/>
      <c r="P14" s="33"/>
      <c r="Q14" s="33"/>
      <c r="R14" s="43">
        <v>43697</v>
      </c>
      <c r="S14" s="44"/>
      <c r="T14" s="44"/>
      <c r="U14" s="44"/>
      <c r="V14" s="44"/>
      <c r="W14" s="44"/>
      <c r="X14" s="44"/>
      <c r="Y14" s="44"/>
      <c r="Z14" s="33" t="s">
        <v>87</v>
      </c>
      <c r="AA14" s="33"/>
      <c r="AB14" s="33"/>
      <c r="AC14" s="33"/>
      <c r="AD14" s="33"/>
      <c r="AE14" s="33"/>
      <c r="AF14" s="33"/>
      <c r="AG14" s="33"/>
      <c r="AH14" s="33"/>
      <c r="AI14" s="55">
        <v>15000000</v>
      </c>
      <c r="AJ14" s="55"/>
      <c r="AK14" s="55"/>
      <c r="AL14" s="55"/>
      <c r="AM14" s="55"/>
      <c r="AN14" s="55"/>
      <c r="AO14" s="55"/>
      <c r="AP14" s="55"/>
      <c r="AQ14" s="66"/>
      <c r="AR14" s="66"/>
      <c r="AS14" s="66"/>
      <c r="AT14" s="66"/>
      <c r="AU14" s="66"/>
      <c r="AV14" s="66"/>
      <c r="AW14" s="66"/>
      <c r="AX14" s="66"/>
      <c r="AY14" s="67"/>
    </row>
    <row r="15" spans="2:51" ht="19.5" customHeight="1">
      <c r="B15" s="69" t="s">
        <v>80</v>
      </c>
      <c r="C15" s="69"/>
      <c r="D15" s="69"/>
      <c r="E15" s="69"/>
      <c r="F15" s="69"/>
      <c r="G15" s="69"/>
      <c r="H15" s="69"/>
      <c r="I15" s="33" t="s">
        <v>44</v>
      </c>
      <c r="J15" s="33"/>
      <c r="K15" s="33"/>
      <c r="L15" s="33"/>
      <c r="M15" s="33"/>
      <c r="N15" s="33"/>
      <c r="O15" s="33"/>
      <c r="P15" s="33"/>
      <c r="Q15" s="33"/>
      <c r="R15" s="39">
        <v>43724</v>
      </c>
      <c r="S15" s="40"/>
      <c r="T15" s="40"/>
      <c r="U15" s="40"/>
      <c r="V15" s="40"/>
      <c r="W15" s="40"/>
      <c r="X15" s="40"/>
      <c r="Y15" s="40"/>
      <c r="Z15" s="33" t="s">
        <v>74</v>
      </c>
      <c r="AA15" s="33"/>
      <c r="AB15" s="33"/>
      <c r="AC15" s="33"/>
      <c r="AD15" s="33"/>
      <c r="AE15" s="33"/>
      <c r="AF15" s="33"/>
      <c r="AG15" s="33"/>
      <c r="AH15" s="33"/>
      <c r="AI15" s="84">
        <f>AI13</f>
        <v>11000000</v>
      </c>
      <c r="AJ15" s="84"/>
      <c r="AK15" s="84"/>
      <c r="AL15" s="84"/>
      <c r="AM15" s="84"/>
      <c r="AN15" s="84"/>
      <c r="AO15" s="84"/>
      <c r="AP15" s="84"/>
      <c r="AQ15" s="66"/>
      <c r="AR15" s="66"/>
      <c r="AS15" s="66"/>
      <c r="AT15" s="66"/>
      <c r="AU15" s="66"/>
      <c r="AV15" s="66"/>
      <c r="AW15" s="66"/>
      <c r="AX15" s="66"/>
      <c r="AY15" s="67"/>
    </row>
    <row r="16" spans="2:51" ht="19.5" customHeight="1">
      <c r="B16" s="70"/>
      <c r="C16" s="70"/>
      <c r="D16" s="70"/>
      <c r="E16" s="70"/>
      <c r="F16" s="70"/>
      <c r="G16" s="70"/>
      <c r="H16" s="70"/>
      <c r="I16" s="33" t="s">
        <v>77</v>
      </c>
      <c r="J16" s="33"/>
      <c r="K16" s="33"/>
      <c r="L16" s="33"/>
      <c r="M16" s="33"/>
      <c r="N16" s="33"/>
      <c r="O16" s="33"/>
      <c r="P16" s="33"/>
      <c r="Q16" s="33"/>
      <c r="R16" s="56">
        <v>43724</v>
      </c>
      <c r="S16" s="57"/>
      <c r="T16" s="57"/>
      <c r="U16" s="57"/>
      <c r="V16" s="57"/>
      <c r="W16" s="57"/>
      <c r="X16" s="57"/>
      <c r="Y16" s="58"/>
      <c r="Z16" s="71" t="s">
        <v>75</v>
      </c>
      <c r="AA16" s="71"/>
      <c r="AB16" s="71"/>
      <c r="AC16" s="71"/>
      <c r="AD16" s="71"/>
      <c r="AE16" s="71"/>
      <c r="AF16" s="71"/>
      <c r="AG16" s="71"/>
      <c r="AH16" s="71"/>
      <c r="AI16" s="53">
        <f>R8-AI15</f>
        <v>11000000</v>
      </c>
      <c r="AJ16" s="54"/>
      <c r="AK16" s="54"/>
      <c r="AL16" s="54"/>
      <c r="AM16" s="54"/>
      <c r="AN16" s="54"/>
      <c r="AO16" s="54"/>
      <c r="AP16" s="54"/>
      <c r="AQ16" s="66"/>
      <c r="AR16" s="66"/>
      <c r="AS16" s="66"/>
      <c r="AT16" s="66"/>
      <c r="AU16" s="66"/>
      <c r="AV16" s="66"/>
      <c r="AW16" s="66"/>
      <c r="AX16" s="66"/>
      <c r="AY16" s="67"/>
    </row>
    <row r="17" spans="2:51" ht="19.5" customHeight="1">
      <c r="B17" s="70"/>
      <c r="C17" s="70"/>
      <c r="D17" s="70"/>
      <c r="E17" s="70"/>
      <c r="F17" s="70"/>
      <c r="G17" s="70"/>
      <c r="H17" s="70"/>
      <c r="I17" s="71" t="s">
        <v>105</v>
      </c>
      <c r="J17" s="71"/>
      <c r="K17" s="71"/>
      <c r="L17" s="71"/>
      <c r="M17" s="71"/>
      <c r="N17" s="71"/>
      <c r="O17" s="71"/>
      <c r="P17" s="71"/>
      <c r="Q17" s="71"/>
      <c r="R17" s="53">
        <v>22000000</v>
      </c>
      <c r="S17" s="54"/>
      <c r="T17" s="54"/>
      <c r="U17" s="54"/>
      <c r="V17" s="54"/>
      <c r="W17" s="54"/>
      <c r="X17" s="54"/>
      <c r="Y17" s="54"/>
      <c r="Z17" s="71"/>
      <c r="AA17" s="71"/>
      <c r="AB17" s="71"/>
      <c r="AC17" s="71"/>
      <c r="AD17" s="71"/>
      <c r="AE17" s="71"/>
      <c r="AF17" s="71"/>
      <c r="AG17" s="71"/>
      <c r="AH17" s="71"/>
      <c r="AI17" s="72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</row>
  </sheetData>
  <mergeCells count="55">
    <mergeCell ref="Z16:AH16"/>
    <mergeCell ref="AQ15:AY15"/>
    <mergeCell ref="AQ16:AY16"/>
    <mergeCell ref="B1:AY1"/>
    <mergeCell ref="B15:H17"/>
    <mergeCell ref="Z17:AH17"/>
    <mergeCell ref="I17:Q17"/>
    <mergeCell ref="R17:Y17"/>
    <mergeCell ref="AI17:AP17"/>
    <mergeCell ref="AQ17:AY17"/>
    <mergeCell ref="AI3:AY3"/>
    <mergeCell ref="R7:AY7"/>
    <mergeCell ref="R3:AG3"/>
    <mergeCell ref="R8:AY8"/>
    <mergeCell ref="R9:AY9"/>
    <mergeCell ref="AI13:AP13"/>
    <mergeCell ref="AI15:AP15"/>
    <mergeCell ref="I11:Q11"/>
    <mergeCell ref="AI16:AP16"/>
    <mergeCell ref="AI14:AP14"/>
    <mergeCell ref="Z14:AH14"/>
    <mergeCell ref="B3:Q3"/>
    <mergeCell ref="Z15:AH15"/>
    <mergeCell ref="I16:Q16"/>
    <mergeCell ref="R16:Y16"/>
    <mergeCell ref="Z13:AH13"/>
    <mergeCell ref="B13:H13"/>
    <mergeCell ref="B14:H14"/>
    <mergeCell ref="R10:AY10"/>
    <mergeCell ref="R11:AY11"/>
    <mergeCell ref="R12:AY12"/>
    <mergeCell ref="AQ13:AY13"/>
    <mergeCell ref="AQ14:AY14"/>
    <mergeCell ref="I15:Q15"/>
    <mergeCell ref="R15:Y15"/>
    <mergeCell ref="I13:Q13"/>
    <mergeCell ref="R13:Y13"/>
    <mergeCell ref="I14:Q14"/>
    <mergeCell ref="R14:Y14"/>
    <mergeCell ref="B2:Q2"/>
    <mergeCell ref="R2:AY2"/>
    <mergeCell ref="I12:Q12"/>
    <mergeCell ref="B12:H12"/>
    <mergeCell ref="R5:AY5"/>
    <mergeCell ref="R6:AY6"/>
    <mergeCell ref="I4:Q4"/>
    <mergeCell ref="I5:Q5"/>
    <mergeCell ref="I6:Q6"/>
    <mergeCell ref="I7:Q7"/>
    <mergeCell ref="R4:AY4"/>
    <mergeCell ref="B4:H7"/>
    <mergeCell ref="I8:Q8"/>
    <mergeCell ref="B8:H11"/>
    <mergeCell ref="I9:Q9"/>
    <mergeCell ref="I10:Q10"/>
  </mergeCells>
  <phoneticPr fontId="1" type="noConversion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Q38"/>
  <sheetViews>
    <sheetView view="pageBreakPreview" zoomScale="85" zoomScaleNormal="100" zoomScaleSheetLayoutView="85" workbookViewId="0">
      <selection activeCell="I4" sqref="I4:AQ4"/>
    </sheetView>
  </sheetViews>
  <sheetFormatPr defaultRowHeight="16.5"/>
  <cols>
    <col min="1" max="7" width="1.875" customWidth="1"/>
    <col min="8" max="8" width="1.125" customWidth="1"/>
    <col min="9" max="43" width="1.875" customWidth="1"/>
  </cols>
  <sheetData>
    <row r="1" spans="1:43" ht="19.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</row>
    <row r="2" spans="1:43" ht="18">
      <c r="A2" s="9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>
      <c r="A3" s="4"/>
      <c r="B3" s="86" t="s">
        <v>2</v>
      </c>
      <c r="C3" s="86"/>
      <c r="D3" s="86"/>
      <c r="E3" s="86"/>
      <c r="F3" s="86"/>
      <c r="G3" s="86"/>
      <c r="H3" s="10"/>
      <c r="I3" s="121" t="str">
        <f>계약정보!R2</f>
        <v>서울시 사회적경제 유통, 판매 활성화를 위한 미디어 활용 전략 수립 연구용역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</row>
    <row r="4" spans="1:43">
      <c r="A4" s="4"/>
      <c r="B4" s="86" t="s">
        <v>14</v>
      </c>
      <c r="C4" s="86"/>
      <c r="D4" s="86"/>
      <c r="E4" s="86"/>
      <c r="F4" s="86"/>
      <c r="G4" s="86"/>
      <c r="H4" s="7"/>
      <c r="I4" s="120" t="str">
        <f>"금"&amp;TEXT(계약정보!R8,"#,###")&amp;"원("&amp;"금"&amp;NUMBERSTRING(계약정보!R8,1)&amp;"원"&amp;")"</f>
        <v>금22,000,000원(금이천이백만원)</v>
      </c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</row>
    <row r="5" spans="1:43">
      <c r="A5" s="4"/>
      <c r="B5" s="86" t="s">
        <v>15</v>
      </c>
      <c r="C5" s="86"/>
      <c r="D5" s="86"/>
      <c r="E5" s="86"/>
      <c r="F5" s="86"/>
      <c r="G5" s="86"/>
      <c r="H5" s="8"/>
      <c r="I5" s="85">
        <f>계약정보!R9</f>
        <v>43662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13"/>
      <c r="U5" s="14"/>
      <c r="V5" s="14"/>
      <c r="W5" s="14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43">
      <c r="A6" s="4"/>
      <c r="B6" s="86" t="s">
        <v>16</v>
      </c>
      <c r="C6" s="86"/>
      <c r="D6" s="86"/>
      <c r="E6" s="86"/>
      <c r="F6" s="86"/>
      <c r="G6" s="86"/>
      <c r="H6" s="8"/>
      <c r="I6" s="85">
        <f>계약정보!R10</f>
        <v>43662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13"/>
      <c r="U6" s="14"/>
      <c r="V6" s="14"/>
      <c r="W6" s="14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>
      <c r="A7" s="4"/>
      <c r="B7" s="86" t="s">
        <v>17</v>
      </c>
      <c r="C7" s="86"/>
      <c r="D7" s="86"/>
      <c r="E7" s="86"/>
      <c r="F7" s="86"/>
      <c r="G7" s="86"/>
      <c r="H7" s="8"/>
      <c r="I7" s="85">
        <f>계약정보!R11</f>
        <v>43724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13"/>
      <c r="U7" s="14"/>
      <c r="V7" s="14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18">
      <c r="A9" s="9" t="s">
        <v>19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10.5" customHeight="1">
      <c r="A10" s="4"/>
      <c r="B10" s="105" t="s">
        <v>41</v>
      </c>
      <c r="C10" s="106"/>
      <c r="D10" s="105" t="s">
        <v>20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06"/>
      <c r="Q10" s="109" t="s">
        <v>35</v>
      </c>
      <c r="R10" s="110"/>
      <c r="S10" s="110"/>
      <c r="T10" s="110"/>
      <c r="U10" s="111"/>
      <c r="V10" s="93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5"/>
      <c r="AM10" s="87" t="s">
        <v>36</v>
      </c>
      <c r="AN10" s="87"/>
      <c r="AO10" s="87"/>
      <c r="AP10" s="87"/>
      <c r="AQ10" s="87"/>
    </row>
    <row r="11" spans="1:43" ht="10.5" customHeight="1">
      <c r="A11" s="4"/>
      <c r="B11" s="107"/>
      <c r="C11" s="108"/>
      <c r="D11" s="10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08"/>
      <c r="Q11" s="112"/>
      <c r="R11" s="113"/>
      <c r="S11" s="113"/>
      <c r="T11" s="113"/>
      <c r="U11" s="114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87"/>
      <c r="AN11" s="87"/>
      <c r="AO11" s="87"/>
      <c r="AP11" s="87"/>
      <c r="AQ11" s="87"/>
    </row>
    <row r="12" spans="1:43">
      <c r="A12" s="4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87"/>
      <c r="AN12" s="87"/>
      <c r="AO12" s="87"/>
      <c r="AP12" s="87"/>
      <c r="AQ12" s="87"/>
    </row>
    <row r="13" spans="1:43">
      <c r="A13" s="4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87"/>
      <c r="AN13" s="87"/>
      <c r="AO13" s="87"/>
      <c r="AP13" s="87"/>
      <c r="AQ13" s="87"/>
    </row>
    <row r="14" spans="1:43">
      <c r="A14" s="4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87"/>
      <c r="AN14" s="87"/>
      <c r="AO14" s="87"/>
      <c r="AP14" s="87"/>
      <c r="AQ14" s="87"/>
    </row>
    <row r="15" spans="1:43">
      <c r="A15" s="4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87"/>
      <c r="AN15" s="87"/>
      <c r="AO15" s="87"/>
      <c r="AP15" s="87"/>
      <c r="AQ15" s="87"/>
    </row>
    <row r="16" spans="1:43">
      <c r="A16" s="4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87"/>
      <c r="AN16" s="87"/>
      <c r="AO16" s="87"/>
      <c r="AP16" s="87"/>
      <c r="AQ16" s="87"/>
    </row>
    <row r="17" spans="1:4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8">
      <c r="A18" s="9" t="s">
        <v>21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18">
      <c r="A19" s="4"/>
      <c r="B19" s="115" t="s">
        <v>43</v>
      </c>
      <c r="C19" s="115"/>
      <c r="D19" s="115"/>
      <c r="E19" s="115"/>
      <c r="F19" s="115"/>
      <c r="G19" s="11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ht="18">
      <c r="A20" s="4"/>
      <c r="B20" s="115" t="s">
        <v>42</v>
      </c>
      <c r="C20" s="115"/>
      <c r="D20" s="115"/>
      <c r="E20" s="115"/>
      <c r="F20" s="115"/>
      <c r="G20" s="11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18">
      <c r="A22" s="97" t="s">
        <v>47</v>
      </c>
      <c r="B22" s="97"/>
      <c r="C22" s="97"/>
      <c r="D22" s="97"/>
      <c r="E22" s="97"/>
      <c r="F22" s="1" t="s">
        <v>33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8">
      <c r="A23" s="4"/>
      <c r="B23" s="4"/>
      <c r="C23" s="4"/>
      <c r="D23" s="4"/>
      <c r="E23" s="1"/>
      <c r="F23" s="1" t="s">
        <v>34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4"/>
    </row>
    <row r="24" spans="1:4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ht="18">
      <c r="A26" s="98" t="s">
        <v>29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</row>
    <row r="27" spans="1:4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ht="18">
      <c r="A28" s="99">
        <f>계약정보!R12</f>
        <v>43662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</row>
    <row r="29" spans="1:4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ht="18.75" customHeight="1">
      <c r="A31" s="4"/>
      <c r="B31" s="90" t="s">
        <v>22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2"/>
      <c r="P31" s="4"/>
      <c r="Q31" s="4"/>
      <c r="R31" s="4"/>
      <c r="S31" s="4"/>
      <c r="T31" s="4"/>
      <c r="U31" s="4"/>
      <c r="V31" s="4"/>
      <c r="W31" s="4"/>
      <c r="X31" s="102" t="s">
        <v>23</v>
      </c>
      <c r="Y31" s="102"/>
      <c r="Z31" s="102"/>
      <c r="AA31" s="102"/>
      <c r="AB31" s="102"/>
      <c r="AC31" s="102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</row>
    <row r="32" spans="1:43" ht="24.75" customHeight="1">
      <c r="A32" s="4"/>
      <c r="B32" s="104" t="s">
        <v>24</v>
      </c>
      <c r="C32" s="104"/>
      <c r="D32" s="104"/>
      <c r="E32" s="104"/>
      <c r="F32" s="93"/>
      <c r="G32" s="94"/>
      <c r="H32" s="94"/>
      <c r="I32" s="94"/>
      <c r="J32" s="94"/>
      <c r="K32" s="94"/>
      <c r="L32" s="94"/>
      <c r="M32" s="94"/>
      <c r="N32" s="94"/>
      <c r="O32" s="95"/>
      <c r="P32" s="4"/>
      <c r="Q32" s="4"/>
      <c r="R32" s="4"/>
      <c r="S32" s="4"/>
      <c r="T32" s="4"/>
      <c r="U32" s="4"/>
      <c r="V32" s="4"/>
      <c r="W32" s="4"/>
      <c r="X32" s="103" t="s">
        <v>25</v>
      </c>
      <c r="Y32" s="103"/>
      <c r="Z32" s="103"/>
      <c r="AA32" s="103"/>
      <c r="AB32" s="103"/>
      <c r="AC32" s="103"/>
      <c r="AD32" s="96" t="str">
        <f>계약정보!R6</f>
        <v>서울시 강남구 OO로 OO빌딩 OOOO호</v>
      </c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</row>
    <row r="33" spans="1:43" ht="24.75" customHeight="1">
      <c r="A33" s="4"/>
      <c r="B33" s="90" t="s">
        <v>26</v>
      </c>
      <c r="C33" s="91"/>
      <c r="D33" s="91"/>
      <c r="E33" s="92"/>
      <c r="F33" s="93"/>
      <c r="G33" s="94"/>
      <c r="H33" s="94"/>
      <c r="I33" s="94"/>
      <c r="J33" s="94"/>
      <c r="K33" s="94"/>
      <c r="L33" s="94"/>
      <c r="M33" s="94"/>
      <c r="N33" s="94"/>
      <c r="O33" s="95"/>
      <c r="P33" s="4"/>
      <c r="Q33" s="4"/>
      <c r="R33" s="4"/>
      <c r="S33" s="4"/>
      <c r="T33" s="4"/>
      <c r="U33" s="4"/>
      <c r="V33" s="4"/>
      <c r="W33" s="4"/>
      <c r="X33" s="11"/>
      <c r="Y33" s="11"/>
      <c r="Z33" s="11"/>
      <c r="AA33" s="11"/>
      <c r="AB33" s="11"/>
      <c r="AC33" s="11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</row>
    <row r="34" spans="1:43" ht="24.75" customHeight="1">
      <c r="A34" s="4"/>
      <c r="B34" s="104" t="s">
        <v>27</v>
      </c>
      <c r="C34" s="104"/>
      <c r="D34" s="104"/>
      <c r="E34" s="104"/>
      <c r="F34" s="93"/>
      <c r="G34" s="94"/>
      <c r="H34" s="94"/>
      <c r="I34" s="94"/>
      <c r="J34" s="94"/>
      <c r="K34" s="94"/>
      <c r="L34" s="94"/>
      <c r="M34" s="94"/>
      <c r="N34" s="94"/>
      <c r="O34" s="95"/>
      <c r="P34" s="4"/>
      <c r="Q34" s="4"/>
      <c r="R34" s="4"/>
      <c r="S34" s="4"/>
      <c r="T34" s="4"/>
      <c r="U34" s="4"/>
      <c r="V34" s="4"/>
      <c r="W34" s="4"/>
      <c r="X34" s="103" t="s">
        <v>32</v>
      </c>
      <c r="Y34" s="103"/>
      <c r="Z34" s="103"/>
      <c r="AA34" s="103"/>
      <c r="AB34" s="103"/>
      <c r="AC34" s="103"/>
      <c r="AD34" s="88" t="str">
        <f>계약정보!R4</f>
        <v>OOOO사회적협동조합</v>
      </c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</row>
    <row r="35" spans="1:43" ht="24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103" t="s">
        <v>28</v>
      </c>
      <c r="Y35" s="103"/>
      <c r="Z35" s="103"/>
      <c r="AA35" s="103"/>
      <c r="AB35" s="103"/>
      <c r="AC35" s="103"/>
      <c r="AD35" s="88" t="str">
        <f>계약정보!R7&amp;"         (인)"</f>
        <v>김 O  O         (인)</v>
      </c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</row>
    <row r="36" spans="1:4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ht="22.5">
      <c r="A38" s="100" t="s">
        <v>31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</row>
  </sheetData>
  <mergeCells count="57">
    <mergeCell ref="B15:C15"/>
    <mergeCell ref="B16:C16"/>
    <mergeCell ref="A1:AQ1"/>
    <mergeCell ref="B3:G3"/>
    <mergeCell ref="B4:G4"/>
    <mergeCell ref="B5:G5"/>
    <mergeCell ref="B6:G6"/>
    <mergeCell ref="I4:AQ4"/>
    <mergeCell ref="I3:AQ3"/>
    <mergeCell ref="I5:S5"/>
    <mergeCell ref="I6:S6"/>
    <mergeCell ref="AD35:AQ35"/>
    <mergeCell ref="A26:AQ26"/>
    <mergeCell ref="A28:AQ28"/>
    <mergeCell ref="A38:AQ38"/>
    <mergeCell ref="AD31:AQ31"/>
    <mergeCell ref="F34:O34"/>
    <mergeCell ref="B31:O31"/>
    <mergeCell ref="X31:AC31"/>
    <mergeCell ref="X32:AC32"/>
    <mergeCell ref="X34:AC34"/>
    <mergeCell ref="X35:AC35"/>
    <mergeCell ref="B32:E32"/>
    <mergeCell ref="B34:E34"/>
    <mergeCell ref="F32:O32"/>
    <mergeCell ref="AD34:AQ34"/>
    <mergeCell ref="D12:P12"/>
    <mergeCell ref="D13:P13"/>
    <mergeCell ref="D14:P14"/>
    <mergeCell ref="D15:P15"/>
    <mergeCell ref="Q13:U13"/>
    <mergeCell ref="B33:E33"/>
    <mergeCell ref="F33:O33"/>
    <mergeCell ref="AD32:AQ33"/>
    <mergeCell ref="A22:E22"/>
    <mergeCell ref="B19:G19"/>
    <mergeCell ref="B20:G20"/>
    <mergeCell ref="D16:P16"/>
    <mergeCell ref="Q12:U12"/>
    <mergeCell ref="Q14:U14"/>
    <mergeCell ref="Q15:U15"/>
    <mergeCell ref="I7:S7"/>
    <mergeCell ref="B7:G7"/>
    <mergeCell ref="AM14:AQ14"/>
    <mergeCell ref="AM15:AQ15"/>
    <mergeCell ref="AM16:AQ16"/>
    <mergeCell ref="AM10:AQ11"/>
    <mergeCell ref="AM12:AQ12"/>
    <mergeCell ref="AM13:AQ13"/>
    <mergeCell ref="B10:C11"/>
    <mergeCell ref="Q10:U11"/>
    <mergeCell ref="V10:AL10"/>
    <mergeCell ref="Q16:U16"/>
    <mergeCell ref="D10:P11"/>
    <mergeCell ref="B12:C12"/>
    <mergeCell ref="B13:C13"/>
    <mergeCell ref="B14:C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Q42"/>
  <sheetViews>
    <sheetView view="pageBreakPreview" zoomScaleNormal="100" zoomScaleSheetLayoutView="100" workbookViewId="0">
      <selection activeCell="AS14" sqref="AS14"/>
    </sheetView>
  </sheetViews>
  <sheetFormatPr defaultRowHeight="16.5"/>
  <cols>
    <col min="1" max="7" width="1.875" customWidth="1"/>
    <col min="8" max="8" width="1.125" customWidth="1"/>
    <col min="9" max="43" width="1.875" customWidth="1"/>
  </cols>
  <sheetData>
    <row r="1" spans="1:43" ht="19.5">
      <c r="A1" s="118" t="s">
        <v>102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</row>
    <row r="2" spans="1:43" ht="19.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8">
      <c r="A3" s="9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>
      <c r="A4" s="4"/>
      <c r="B4" s="86" t="s">
        <v>2</v>
      </c>
      <c r="C4" s="86"/>
      <c r="D4" s="86"/>
      <c r="E4" s="86"/>
      <c r="F4" s="86"/>
      <c r="G4" s="86"/>
      <c r="H4" s="10"/>
      <c r="I4" s="121" t="str">
        <f>계약정보!R2</f>
        <v>서울시 사회적경제 유통, 판매 활성화를 위한 미디어 활용 전략 수립 연구용역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</row>
    <row r="5" spans="1:43">
      <c r="A5" s="4"/>
      <c r="B5" s="86" t="s">
        <v>14</v>
      </c>
      <c r="C5" s="86"/>
      <c r="D5" s="86"/>
      <c r="E5" s="86"/>
      <c r="F5" s="86"/>
      <c r="G5" s="86"/>
      <c r="H5" s="7"/>
      <c r="I5" s="120" t="str">
        <f>"금"&amp;TEXT(계약정보!R8,"#,###")&amp;"원("&amp;"금"&amp;NUMBERSTRING(계약정보!R8,1)&amp;"원"&amp;")"</f>
        <v>금22,000,000원(금이천이백만원)</v>
      </c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</row>
    <row r="6" spans="1:43">
      <c r="A6" s="4"/>
      <c r="B6" s="86" t="s">
        <v>15</v>
      </c>
      <c r="C6" s="86"/>
      <c r="D6" s="86"/>
      <c r="E6" s="86"/>
      <c r="F6" s="86"/>
      <c r="G6" s="86"/>
      <c r="H6" s="8"/>
      <c r="I6" s="85">
        <f>계약정보!R9</f>
        <v>43662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</row>
    <row r="7" spans="1:43">
      <c r="A7" s="4"/>
      <c r="B7" s="86" t="s">
        <v>16</v>
      </c>
      <c r="C7" s="86"/>
      <c r="D7" s="86"/>
      <c r="E7" s="86"/>
      <c r="F7" s="86"/>
      <c r="G7" s="86"/>
      <c r="H7" s="8"/>
      <c r="I7" s="85">
        <f>계약정보!R10</f>
        <v>43662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</row>
    <row r="8" spans="1:43">
      <c r="A8" s="4"/>
      <c r="B8" s="86" t="s">
        <v>17</v>
      </c>
      <c r="C8" s="86"/>
      <c r="D8" s="86"/>
      <c r="E8" s="86"/>
      <c r="F8" s="86"/>
      <c r="G8" s="86"/>
      <c r="H8" s="8"/>
      <c r="I8" s="85">
        <f>계약정보!R11</f>
        <v>43724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</row>
    <row r="9" spans="1:43">
      <c r="A9" s="4"/>
      <c r="B9" s="86" t="s">
        <v>94</v>
      </c>
      <c r="C9" s="86"/>
      <c r="D9" s="86"/>
      <c r="E9" s="86"/>
      <c r="F9" s="86"/>
      <c r="G9" s="86"/>
      <c r="H9" s="8"/>
      <c r="I9" s="85" t="str">
        <f>"금"&amp;TEXT(계약정보!AI13,"#,###")&amp;"원("&amp;"금"&amp;NUMBERSTRING(계약정보!AI13,1)&amp;"원"&amp;")"</f>
        <v>금11,000,000원(금일천일백만원)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</row>
    <row r="10" spans="1:4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8">
      <c r="A11" s="9" t="s">
        <v>52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18" customHeight="1">
      <c r="A12" s="4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</row>
    <row r="13" spans="1:43" ht="18" customHeight="1">
      <c r="A13" s="4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</row>
    <row r="14" spans="1:43" ht="27.75" customHeight="1">
      <c r="A14" s="4"/>
      <c r="B14" s="129" t="s">
        <v>109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</row>
    <row r="15" spans="1:43" ht="6" customHeight="1">
      <c r="A15" s="4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spans="1:43" ht="18">
      <c r="A16" s="9" t="s">
        <v>54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 ht="10.5" customHeight="1">
      <c r="A17" s="4"/>
      <c r="B17" s="105" t="s">
        <v>41</v>
      </c>
      <c r="C17" s="106"/>
      <c r="D17" s="105" t="s">
        <v>20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06"/>
      <c r="Q17" s="105" t="s">
        <v>55</v>
      </c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87" t="s">
        <v>56</v>
      </c>
      <c r="AK17" s="87"/>
      <c r="AL17" s="87"/>
      <c r="AM17" s="87"/>
      <c r="AN17" s="87"/>
      <c r="AO17" s="87"/>
      <c r="AP17" s="87"/>
      <c r="AQ17" s="87"/>
    </row>
    <row r="18" spans="1:43" ht="10.5" customHeight="1">
      <c r="A18" s="4"/>
      <c r="B18" s="107"/>
      <c r="C18" s="108"/>
      <c r="D18" s="10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08"/>
      <c r="Q18" s="10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87"/>
      <c r="AK18" s="87"/>
      <c r="AL18" s="87"/>
      <c r="AM18" s="87"/>
      <c r="AN18" s="87"/>
      <c r="AO18" s="87"/>
      <c r="AP18" s="87"/>
      <c r="AQ18" s="87"/>
    </row>
    <row r="19" spans="1:43" ht="16.5" customHeight="1">
      <c r="A19" s="4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122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4"/>
      <c r="AK19" s="124"/>
      <c r="AL19" s="124"/>
      <c r="AM19" s="124"/>
      <c r="AN19" s="124"/>
      <c r="AO19" s="124"/>
      <c r="AP19" s="124"/>
      <c r="AQ19" s="124"/>
    </row>
    <row r="20" spans="1:43" ht="16.5" customHeight="1">
      <c r="A20" s="4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122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87"/>
      <c r="AK20" s="87"/>
      <c r="AL20" s="87"/>
      <c r="AM20" s="87"/>
      <c r="AN20" s="87"/>
      <c r="AO20" s="87"/>
      <c r="AP20" s="87"/>
      <c r="AQ20" s="87"/>
    </row>
    <row r="21" spans="1:43">
      <c r="A21" s="4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122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87"/>
      <c r="AK21" s="87"/>
      <c r="AL21" s="87"/>
      <c r="AM21" s="87"/>
      <c r="AN21" s="87"/>
      <c r="AO21" s="87"/>
      <c r="AP21" s="87"/>
      <c r="AQ21" s="87"/>
    </row>
    <row r="22" spans="1:43">
      <c r="A22" s="4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122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87"/>
      <c r="AK22" s="87"/>
      <c r="AL22" s="87"/>
      <c r="AM22" s="87"/>
      <c r="AN22" s="87"/>
      <c r="AO22" s="87"/>
      <c r="AP22" s="87"/>
      <c r="AQ22" s="87"/>
    </row>
    <row r="23" spans="1:43">
      <c r="A23" s="4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122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87"/>
      <c r="AK23" s="87"/>
      <c r="AL23" s="87"/>
      <c r="AM23" s="87"/>
      <c r="AN23" s="87"/>
      <c r="AO23" s="87"/>
      <c r="AP23" s="87"/>
      <c r="AQ23" s="87"/>
    </row>
    <row r="24" spans="1:43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>
      <c r="A26" s="127" t="s">
        <v>48</v>
      </c>
      <c r="B26" s="127"/>
      <c r="C26" s="127"/>
      <c r="D26" s="127"/>
      <c r="E26" s="127"/>
      <c r="F26" s="125" t="s">
        <v>49</v>
      </c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</row>
    <row r="27" spans="1:43">
      <c r="A27" s="21"/>
      <c r="B27" s="21"/>
      <c r="C27" s="21"/>
      <c r="D27" s="21"/>
      <c r="E27" s="22"/>
      <c r="F27" s="125" t="s">
        <v>51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</row>
    <row r="28" spans="1:43">
      <c r="A28" s="21"/>
      <c r="B28" s="21"/>
      <c r="C28" s="21"/>
      <c r="D28" s="21"/>
      <c r="E28" s="21"/>
      <c r="F28" s="125" t="s">
        <v>50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</row>
    <row r="29" spans="1:4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ht="33" customHeight="1">
      <c r="A30" s="128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</row>
    <row r="31" spans="1:4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ht="18">
      <c r="A32" s="99">
        <f>계약정보!R13</f>
        <v>43666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</row>
    <row r="33" spans="1:4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ht="18.75" customHeight="1">
      <c r="A35" s="4"/>
      <c r="B35" s="90" t="s">
        <v>22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2"/>
      <c r="P35" s="4"/>
      <c r="Q35" s="4"/>
      <c r="R35" s="4"/>
      <c r="S35" s="4"/>
      <c r="T35" s="4"/>
      <c r="U35" s="4"/>
      <c r="V35" s="4"/>
      <c r="W35" s="4"/>
      <c r="X35" s="102" t="s">
        <v>23</v>
      </c>
      <c r="Y35" s="102"/>
      <c r="Z35" s="102"/>
      <c r="AA35" s="102"/>
      <c r="AB35" s="102"/>
      <c r="AC35" s="102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</row>
    <row r="36" spans="1:43" ht="24.75" customHeight="1">
      <c r="A36" s="4"/>
      <c r="B36" s="104" t="s">
        <v>24</v>
      </c>
      <c r="C36" s="104"/>
      <c r="D36" s="104"/>
      <c r="E36" s="104"/>
      <c r="F36" s="93"/>
      <c r="G36" s="94"/>
      <c r="H36" s="94"/>
      <c r="I36" s="94"/>
      <c r="J36" s="94"/>
      <c r="K36" s="94"/>
      <c r="L36" s="94"/>
      <c r="M36" s="94"/>
      <c r="N36" s="94"/>
      <c r="O36" s="95"/>
      <c r="P36" s="4"/>
      <c r="Q36" s="4"/>
      <c r="R36" s="4"/>
      <c r="S36" s="4"/>
      <c r="T36" s="4"/>
      <c r="U36" s="4"/>
      <c r="V36" s="4"/>
      <c r="W36" s="4"/>
      <c r="X36" s="103" t="s">
        <v>25</v>
      </c>
      <c r="Y36" s="103"/>
      <c r="Z36" s="103"/>
      <c r="AA36" s="103"/>
      <c r="AB36" s="103"/>
      <c r="AC36" s="103"/>
      <c r="AD36" s="96" t="str">
        <f>계약정보!R6</f>
        <v>서울시 강남구 OO로 OO빌딩 OOOO호</v>
      </c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</row>
    <row r="37" spans="1:43" ht="24.75" customHeight="1">
      <c r="A37" s="4"/>
      <c r="B37" s="90" t="s">
        <v>26</v>
      </c>
      <c r="C37" s="91"/>
      <c r="D37" s="91"/>
      <c r="E37" s="92"/>
      <c r="F37" s="93"/>
      <c r="G37" s="94"/>
      <c r="H37" s="94"/>
      <c r="I37" s="94"/>
      <c r="J37" s="94"/>
      <c r="K37" s="94"/>
      <c r="L37" s="94"/>
      <c r="M37" s="94"/>
      <c r="N37" s="94"/>
      <c r="O37" s="95"/>
      <c r="P37" s="4"/>
      <c r="Q37" s="4"/>
      <c r="R37" s="4"/>
      <c r="S37" s="4"/>
      <c r="T37" s="4"/>
      <c r="U37" s="4"/>
      <c r="V37" s="4"/>
      <c r="W37" s="4"/>
      <c r="X37" s="11"/>
      <c r="Y37" s="11"/>
      <c r="Z37" s="11"/>
      <c r="AA37" s="11"/>
      <c r="AB37" s="11"/>
      <c r="AC37" s="11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</row>
    <row r="38" spans="1:43" ht="24.75" customHeight="1">
      <c r="A38" s="4"/>
      <c r="B38" s="104" t="s">
        <v>27</v>
      </c>
      <c r="C38" s="104"/>
      <c r="D38" s="104"/>
      <c r="E38" s="104"/>
      <c r="F38" s="93"/>
      <c r="G38" s="94"/>
      <c r="H38" s="94"/>
      <c r="I38" s="94"/>
      <c r="J38" s="94"/>
      <c r="K38" s="94"/>
      <c r="L38" s="94"/>
      <c r="M38" s="94"/>
      <c r="N38" s="94"/>
      <c r="O38" s="95"/>
      <c r="P38" s="4"/>
      <c r="Q38" s="4"/>
      <c r="R38" s="4"/>
      <c r="S38" s="4"/>
      <c r="T38" s="4"/>
      <c r="U38" s="4"/>
      <c r="V38" s="4"/>
      <c r="W38" s="4"/>
      <c r="X38" s="103" t="s">
        <v>32</v>
      </c>
      <c r="Y38" s="103"/>
      <c r="Z38" s="103"/>
      <c r="AA38" s="103"/>
      <c r="AB38" s="103"/>
      <c r="AC38" s="103"/>
      <c r="AD38" s="88" t="str">
        <f>계약정보!R4</f>
        <v>OOOO사회적협동조합</v>
      </c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</row>
    <row r="39" spans="1:43" ht="24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103" t="s">
        <v>28</v>
      </c>
      <c r="Y39" s="103"/>
      <c r="Z39" s="103"/>
      <c r="AA39" s="103"/>
      <c r="AB39" s="103"/>
      <c r="AC39" s="103"/>
      <c r="AD39" s="88" t="str">
        <f>계약정보!R7&amp;"         (인)"</f>
        <v>김 O  O         (인)</v>
      </c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</row>
    <row r="40" spans="1:4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3" ht="22.5">
      <c r="A42" s="100" t="s">
        <v>31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</row>
  </sheetData>
  <mergeCells count="61">
    <mergeCell ref="A1:AQ1"/>
    <mergeCell ref="B4:G4"/>
    <mergeCell ref="I4:AQ4"/>
    <mergeCell ref="B5:G5"/>
    <mergeCell ref="B6:G6"/>
    <mergeCell ref="I5:AQ5"/>
    <mergeCell ref="I6:AQ6"/>
    <mergeCell ref="B19:C19"/>
    <mergeCell ref="D19:P19"/>
    <mergeCell ref="Q17:AI18"/>
    <mergeCell ref="Q19:AI19"/>
    <mergeCell ref="B7:G7"/>
    <mergeCell ref="B8:G8"/>
    <mergeCell ref="B17:C18"/>
    <mergeCell ref="D17:P18"/>
    <mergeCell ref="B14:AQ14"/>
    <mergeCell ref="B9:G9"/>
    <mergeCell ref="I9:AQ9"/>
    <mergeCell ref="I7:AQ7"/>
    <mergeCell ref="I8:AQ8"/>
    <mergeCell ref="B22:C22"/>
    <mergeCell ref="D22:P22"/>
    <mergeCell ref="B23:C23"/>
    <mergeCell ref="D23:P23"/>
    <mergeCell ref="B20:C20"/>
    <mergeCell ref="D20:P20"/>
    <mergeCell ref="B21:C21"/>
    <mergeCell ref="D21:P21"/>
    <mergeCell ref="F37:O37"/>
    <mergeCell ref="A26:E26"/>
    <mergeCell ref="A30:AQ30"/>
    <mergeCell ref="A32:AQ32"/>
    <mergeCell ref="B35:O35"/>
    <mergeCell ref="X35:AC35"/>
    <mergeCell ref="AD35:AQ35"/>
    <mergeCell ref="A42:AQ42"/>
    <mergeCell ref="F26:AQ26"/>
    <mergeCell ref="F27:AQ27"/>
    <mergeCell ref="F28:AQ28"/>
    <mergeCell ref="B12:AQ13"/>
    <mergeCell ref="B38:E38"/>
    <mergeCell ref="F38:O38"/>
    <mergeCell ref="X38:AC38"/>
    <mergeCell ref="AD38:AQ38"/>
    <mergeCell ref="X39:AC39"/>
    <mergeCell ref="AD39:AQ39"/>
    <mergeCell ref="B36:E36"/>
    <mergeCell ref="F36:O36"/>
    <mergeCell ref="X36:AC36"/>
    <mergeCell ref="AD36:AQ37"/>
    <mergeCell ref="B37:E37"/>
    <mergeCell ref="Q21:AI21"/>
    <mergeCell ref="Q22:AI22"/>
    <mergeCell ref="Q23:AI23"/>
    <mergeCell ref="AJ17:AQ18"/>
    <mergeCell ref="AJ19:AQ19"/>
    <mergeCell ref="AJ20:AQ20"/>
    <mergeCell ref="AJ21:AQ21"/>
    <mergeCell ref="AJ22:AQ22"/>
    <mergeCell ref="AJ23:AQ23"/>
    <mergeCell ref="Q20:AI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2:AQ40"/>
  <sheetViews>
    <sheetView view="pageBreakPreview" topLeftCell="A7" zoomScaleNormal="100" zoomScaleSheetLayoutView="100" workbookViewId="0">
      <selection activeCell="AT23" sqref="AT23"/>
    </sheetView>
  </sheetViews>
  <sheetFormatPr defaultRowHeight="16.5"/>
  <cols>
    <col min="1" max="7" width="1.875" customWidth="1"/>
    <col min="8" max="8" width="1.125" customWidth="1"/>
    <col min="9" max="43" width="1.875" customWidth="1"/>
  </cols>
  <sheetData>
    <row r="2" spans="1:43" ht="19.5">
      <c r="A2" s="118" t="s">
        <v>95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</row>
    <row r="3" spans="1:43" ht="19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19.5" customHeight="1">
      <c r="A4" s="4"/>
      <c r="B4" s="86" t="s">
        <v>2</v>
      </c>
      <c r="C4" s="86"/>
      <c r="D4" s="86"/>
      <c r="E4" s="86"/>
      <c r="F4" s="86"/>
      <c r="G4" s="86"/>
      <c r="H4" s="10"/>
      <c r="I4" s="121" t="str">
        <f>계약정보!R2</f>
        <v>서울시 사회적경제 유통, 판매 활성화를 위한 미디어 활용 전략 수립 연구용역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</row>
    <row r="5" spans="1:43" ht="19.5" customHeight="1">
      <c r="A5" s="4"/>
      <c r="B5" s="86" t="s">
        <v>14</v>
      </c>
      <c r="C5" s="86"/>
      <c r="D5" s="86"/>
      <c r="E5" s="86"/>
      <c r="F5" s="86"/>
      <c r="G5" s="86"/>
      <c r="H5" s="7"/>
      <c r="I5" s="12" t="str">
        <f>"금"&amp;TEXT(계약정보!R8,"#,###")&amp;"원("&amp;"금"&amp;NUMBERSTRING(계약정보!R8,1)&amp;"원"&amp;")"</f>
        <v>금22,000,000원(금이천이백만원)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3" ht="19.5" customHeight="1">
      <c r="A6" s="4"/>
      <c r="B6" s="86" t="s">
        <v>94</v>
      </c>
      <c r="C6" s="86"/>
      <c r="D6" s="86"/>
      <c r="E6" s="86"/>
      <c r="F6" s="86"/>
      <c r="G6" s="86"/>
      <c r="H6" s="8"/>
      <c r="I6" s="85" t="str">
        <f>"금"&amp;TEXT(계약정보!AI13,"#,###")&amp;"원("&amp;"금"&amp;NUMBERSTRING(계약정보!AI13,1)&amp;"원"&amp;")"</f>
        <v>금11,000,000원(금일천일백만원)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18" customHeight="1">
      <c r="A8" s="4"/>
      <c r="B8" s="131" t="s">
        <v>96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</row>
    <row r="9" spans="1:43" ht="18" customHeight="1">
      <c r="A9" s="4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</row>
    <row r="10" spans="1:43" ht="18" customHeight="1">
      <c r="A10" s="4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</row>
    <row r="11" spans="1:43" ht="12" customHeight="1">
      <c r="A11" s="4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</row>
    <row r="12" spans="1:43" ht="18" customHeight="1">
      <c r="A12" s="4"/>
      <c r="B12" s="131" t="s">
        <v>97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</row>
    <row r="13" spans="1:43" ht="18" customHeight="1">
      <c r="A13" s="4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</row>
    <row r="14" spans="1:43" ht="18" customHeight="1">
      <c r="A14" s="4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</row>
    <row r="15" spans="1:43" ht="12" customHeight="1">
      <c r="A15" s="4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</row>
    <row r="16" spans="1:43" ht="18" customHeight="1">
      <c r="A16" s="4"/>
      <c r="B16" s="131" t="s">
        <v>98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</row>
    <row r="17" spans="1:43" ht="18" customHeight="1">
      <c r="A17" s="4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</row>
    <row r="18" spans="1:43" ht="18" customHeight="1">
      <c r="A18" s="4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</row>
    <row r="19" spans="1:43" ht="18" customHeight="1">
      <c r="A19" s="4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</row>
    <row r="20" spans="1:43" ht="12" customHeight="1">
      <c r="A20" s="4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</row>
    <row r="21" spans="1:43" ht="18" customHeight="1">
      <c r="A21" s="4"/>
      <c r="B21" s="131" t="s">
        <v>99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</row>
    <row r="22" spans="1:43" ht="18" customHeight="1">
      <c r="A22" s="4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</row>
    <row r="23" spans="1:43" ht="18" customHeight="1">
      <c r="A23" s="4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</row>
    <row r="24" spans="1:43" ht="12" customHeight="1">
      <c r="A24" s="4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</row>
    <row r="25" spans="1:43" ht="18" customHeight="1">
      <c r="A25" s="4"/>
      <c r="B25" s="131" t="s">
        <v>100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</row>
    <row r="26" spans="1:43" ht="18" customHeight="1">
      <c r="A26" s="4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</row>
    <row r="27" spans="1:43" ht="12" customHeight="1">
      <c r="A27" s="4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</row>
    <row r="28" spans="1:43" ht="18" customHeight="1">
      <c r="A28" s="4"/>
      <c r="B28" s="131" t="s">
        <v>101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</row>
    <row r="29" spans="1:43" ht="18" customHeight="1">
      <c r="A29" s="4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</row>
    <row r="30" spans="1:43" ht="18" customHeight="1">
      <c r="A30" s="4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</row>
    <row r="31" spans="1:43" ht="18" customHeight="1">
      <c r="A31" s="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ht="18">
      <c r="A32" s="99">
        <f>계약정보!R13</f>
        <v>43666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</row>
    <row r="33" spans="1:4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>
      <c r="A34" s="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ht="18.75" customHeight="1">
      <c r="A35" s="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5"/>
      <c r="Q35" s="4"/>
      <c r="R35" s="4"/>
      <c r="S35" s="4"/>
      <c r="T35" s="4"/>
      <c r="U35" s="4"/>
      <c r="V35" s="4"/>
      <c r="W35" s="4"/>
      <c r="X35" s="102" t="s">
        <v>23</v>
      </c>
      <c r="Y35" s="102"/>
      <c r="Z35" s="102"/>
      <c r="AA35" s="102"/>
      <c r="AB35" s="102"/>
      <c r="AC35" s="102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</row>
    <row r="36" spans="1:43" ht="24.75" customHeight="1">
      <c r="A36" s="4"/>
      <c r="B36" s="26"/>
      <c r="C36" s="26"/>
      <c r="D36" s="26"/>
      <c r="E36" s="26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5"/>
      <c r="Q36" s="4"/>
      <c r="R36" s="4"/>
      <c r="S36" s="4"/>
      <c r="T36" s="4"/>
      <c r="U36" s="4"/>
      <c r="V36" s="4"/>
      <c r="W36" s="4"/>
      <c r="X36" s="103" t="s">
        <v>25</v>
      </c>
      <c r="Y36" s="103"/>
      <c r="Z36" s="103"/>
      <c r="AA36" s="103"/>
      <c r="AB36" s="103"/>
      <c r="AC36" s="103"/>
      <c r="AD36" s="96" t="str">
        <f>계약정보!R6</f>
        <v>서울시 강남구 OO로 OO빌딩 OOOO호</v>
      </c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</row>
    <row r="37" spans="1:43" ht="24.75" customHeight="1">
      <c r="A37" s="4"/>
      <c r="B37" s="26"/>
      <c r="C37" s="26"/>
      <c r="D37" s="26"/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5"/>
      <c r="Q37" s="4"/>
      <c r="R37" s="4"/>
      <c r="S37" s="4"/>
      <c r="T37" s="4"/>
      <c r="U37" s="4"/>
      <c r="V37" s="4"/>
      <c r="W37" s="4"/>
      <c r="X37" s="11"/>
      <c r="Y37" s="11"/>
      <c r="Z37" s="11"/>
      <c r="AA37" s="11"/>
      <c r="AB37" s="11"/>
      <c r="AC37" s="11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</row>
    <row r="38" spans="1:43" ht="24.75" customHeight="1">
      <c r="A38" s="4"/>
      <c r="B38" s="26"/>
      <c r="C38" s="26"/>
      <c r="D38" s="26"/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5"/>
      <c r="Q38" s="4"/>
      <c r="R38" s="4"/>
      <c r="S38" s="4"/>
      <c r="T38" s="4"/>
      <c r="U38" s="4"/>
      <c r="V38" s="4"/>
      <c r="W38" s="4"/>
      <c r="X38" s="103" t="s">
        <v>32</v>
      </c>
      <c r="Y38" s="103"/>
      <c r="Z38" s="103"/>
      <c r="AA38" s="103"/>
      <c r="AB38" s="103"/>
      <c r="AC38" s="103"/>
      <c r="AD38" s="88" t="str">
        <f>계약정보!R4</f>
        <v>OOOO사회적협동조합</v>
      </c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</row>
    <row r="39" spans="1:43" ht="24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103" t="s">
        <v>28</v>
      </c>
      <c r="Y39" s="103"/>
      <c r="Z39" s="103"/>
      <c r="AA39" s="103"/>
      <c r="AB39" s="103"/>
      <c r="AC39" s="103"/>
      <c r="AD39" s="88" t="str">
        <f>계약정보!R7&amp;"         (인)"</f>
        <v>김 O  O         (인)</v>
      </c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</row>
    <row r="40" spans="1:4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</sheetData>
  <mergeCells count="26">
    <mergeCell ref="B15:AQ15"/>
    <mergeCell ref="B20:AQ20"/>
    <mergeCell ref="X38:AC38"/>
    <mergeCell ref="AD38:AQ38"/>
    <mergeCell ref="X39:AC39"/>
    <mergeCell ref="AD39:AQ39"/>
    <mergeCell ref="X35:AC35"/>
    <mergeCell ref="AD35:AQ35"/>
    <mergeCell ref="X36:AC36"/>
    <mergeCell ref="AD36:AQ37"/>
    <mergeCell ref="A2:AQ2"/>
    <mergeCell ref="B4:G4"/>
    <mergeCell ref="I4:AQ4"/>
    <mergeCell ref="B5:G5"/>
    <mergeCell ref="A32:AQ32"/>
    <mergeCell ref="B24:AQ24"/>
    <mergeCell ref="B27:AQ27"/>
    <mergeCell ref="B8:AQ10"/>
    <mergeCell ref="B11:AQ11"/>
    <mergeCell ref="B6:G6"/>
    <mergeCell ref="I6:X6"/>
    <mergeCell ref="B28:AQ30"/>
    <mergeCell ref="B12:AQ14"/>
    <mergeCell ref="B16:AQ19"/>
    <mergeCell ref="B21:AQ23"/>
    <mergeCell ref="B25:AQ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AQ41"/>
  <sheetViews>
    <sheetView view="pageBreakPreview" zoomScaleNormal="100" zoomScaleSheetLayoutView="100" workbookViewId="0">
      <selection activeCell="AU21" sqref="AU21"/>
    </sheetView>
  </sheetViews>
  <sheetFormatPr defaultRowHeight="16.5"/>
  <cols>
    <col min="1" max="7" width="1.875" customWidth="1"/>
    <col min="8" max="8" width="1.125" customWidth="1"/>
    <col min="9" max="43" width="1.875" customWidth="1"/>
  </cols>
  <sheetData>
    <row r="1" spans="1:43" ht="19.5">
      <c r="A1" s="118" t="s">
        <v>93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</row>
    <row r="2" spans="1:43" ht="18">
      <c r="A2" s="9" t="s">
        <v>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>
      <c r="A3" s="4"/>
      <c r="B3" s="86" t="s">
        <v>2</v>
      </c>
      <c r="C3" s="86"/>
      <c r="D3" s="86"/>
      <c r="E3" s="86"/>
      <c r="F3" s="86"/>
      <c r="G3" s="86"/>
      <c r="H3" s="10"/>
      <c r="I3" s="121" t="str">
        <f>계약정보!R2</f>
        <v>서울시 사회적경제 유통, 판매 활성화를 위한 미디어 활용 전략 수립 연구용역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</row>
    <row r="4" spans="1:43">
      <c r="A4" s="4"/>
      <c r="B4" s="86" t="s">
        <v>14</v>
      </c>
      <c r="C4" s="86"/>
      <c r="D4" s="86"/>
      <c r="E4" s="86"/>
      <c r="F4" s="86"/>
      <c r="G4" s="86"/>
      <c r="H4" s="7"/>
      <c r="I4" s="133" t="str">
        <f>"금"&amp;TEXT(계약정보!R8,"#,###")&amp;"원("&amp;"금"&amp;NUMBERSTRING(계약정보!R8,1)&amp;"원"&amp;")"</f>
        <v>금22,000,000원(금이천이백만원)</v>
      </c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</row>
    <row r="5" spans="1:43">
      <c r="A5" s="4"/>
      <c r="B5" s="86" t="s">
        <v>107</v>
      </c>
      <c r="C5" s="86"/>
      <c r="D5" s="86"/>
      <c r="E5" s="86"/>
      <c r="F5" s="86"/>
      <c r="G5" s="86"/>
      <c r="H5" s="7"/>
      <c r="I5" s="133" t="str">
        <f>"금"&amp;TEXT(계약정보!AI13,"#,###")&amp;"원("&amp;"금"&amp;NUMBERSTRING(계약정보!AI13,1)&amp;"원"&amp;")"</f>
        <v>금11,000,000원(금일천일백만원)</v>
      </c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</row>
    <row r="6" spans="1:43">
      <c r="A6" s="4"/>
      <c r="B6" s="86" t="s">
        <v>15</v>
      </c>
      <c r="C6" s="86"/>
      <c r="D6" s="86"/>
      <c r="E6" s="86"/>
      <c r="F6" s="86"/>
      <c r="G6" s="86"/>
      <c r="H6" s="8"/>
      <c r="I6" s="85">
        <f>계약정보!R9</f>
        <v>43662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13"/>
      <c r="U6" s="14"/>
      <c r="V6" s="14"/>
      <c r="W6" s="14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>
      <c r="A7" s="4"/>
      <c r="B7" s="86" t="s">
        <v>16</v>
      </c>
      <c r="C7" s="86"/>
      <c r="D7" s="86"/>
      <c r="E7" s="86"/>
      <c r="F7" s="86"/>
      <c r="G7" s="86"/>
      <c r="H7" s="8"/>
      <c r="I7" s="85">
        <f>계약정보!R10</f>
        <v>43662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13"/>
      <c r="U7" s="14"/>
      <c r="V7" s="14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>
      <c r="A8" s="4"/>
      <c r="B8" s="86" t="s">
        <v>17</v>
      </c>
      <c r="C8" s="86"/>
      <c r="D8" s="86"/>
      <c r="E8" s="86"/>
      <c r="F8" s="86"/>
      <c r="G8" s="86"/>
      <c r="H8" s="8"/>
      <c r="I8" s="85">
        <f>계약정보!R11</f>
        <v>43724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13"/>
      <c r="U8" s="14"/>
      <c r="V8" s="14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18">
      <c r="A10" s="9" t="s">
        <v>91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8" customHeight="1">
      <c r="A11" s="4"/>
      <c r="B11" s="145" t="s">
        <v>68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 t="s">
        <v>85</v>
      </c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 t="s">
        <v>86</v>
      </c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 t="s">
        <v>88</v>
      </c>
      <c r="AK11" s="145"/>
      <c r="AL11" s="145"/>
      <c r="AM11" s="145"/>
      <c r="AN11" s="145"/>
      <c r="AO11" s="145"/>
      <c r="AP11" s="145"/>
      <c r="AQ11" s="145"/>
    </row>
    <row r="12" spans="1:43" ht="18" customHeight="1">
      <c r="A12" s="4"/>
      <c r="B12" s="132">
        <f>계약정보!R8</f>
        <v>22000000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>
        <f>계약정보!AI14</f>
        <v>15000000</v>
      </c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4">
        <f>M12/B12</f>
        <v>0.68181818181818177</v>
      </c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2"/>
      <c r="AK12" s="132"/>
      <c r="AL12" s="132"/>
      <c r="AM12" s="132"/>
      <c r="AN12" s="132"/>
      <c r="AO12" s="132"/>
      <c r="AP12" s="132"/>
      <c r="AQ12" s="132"/>
    </row>
    <row r="13" spans="1:43" ht="11.25" customHeight="1">
      <c r="A13" s="4"/>
      <c r="B13" s="144" t="s">
        <v>57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</row>
    <row r="14" spans="1:43" ht="6" customHeight="1">
      <c r="A14" s="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3" ht="18">
      <c r="A15" s="9" t="s">
        <v>90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ht="10.5" customHeight="1">
      <c r="A16" s="4"/>
      <c r="B16" s="105" t="s">
        <v>41</v>
      </c>
      <c r="C16" s="106"/>
      <c r="D16" s="105" t="s">
        <v>20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06"/>
      <c r="Q16" s="105" t="s">
        <v>55</v>
      </c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06"/>
      <c r="AJ16" s="135" t="s">
        <v>56</v>
      </c>
      <c r="AK16" s="136"/>
      <c r="AL16" s="136"/>
      <c r="AM16" s="136"/>
      <c r="AN16" s="136"/>
      <c r="AO16" s="136"/>
      <c r="AP16" s="136"/>
      <c r="AQ16" s="137"/>
    </row>
    <row r="17" spans="1:43" ht="10.5" customHeight="1">
      <c r="A17" s="4"/>
      <c r="B17" s="107"/>
      <c r="C17" s="108"/>
      <c r="D17" s="10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08"/>
      <c r="Q17" s="10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08"/>
      <c r="AJ17" s="138"/>
      <c r="AK17" s="139"/>
      <c r="AL17" s="139"/>
      <c r="AM17" s="139"/>
      <c r="AN17" s="139"/>
      <c r="AO17" s="139"/>
      <c r="AP17" s="139"/>
      <c r="AQ17" s="140"/>
    </row>
    <row r="18" spans="1:43" ht="16.5" customHeight="1">
      <c r="A18" s="4"/>
      <c r="B18" s="122"/>
      <c r="C18" s="141"/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41"/>
      <c r="Q18" s="122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41"/>
      <c r="AJ18" s="93"/>
      <c r="AK18" s="94"/>
      <c r="AL18" s="94"/>
      <c r="AM18" s="94"/>
      <c r="AN18" s="94"/>
      <c r="AO18" s="94"/>
      <c r="AP18" s="94"/>
      <c r="AQ18" s="95"/>
    </row>
    <row r="19" spans="1:43" ht="16.5" customHeight="1">
      <c r="A19" s="4"/>
      <c r="B19" s="122"/>
      <c r="C19" s="141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41"/>
      <c r="Q19" s="122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41"/>
      <c r="AJ19" s="93"/>
      <c r="AK19" s="94"/>
      <c r="AL19" s="94"/>
      <c r="AM19" s="94"/>
      <c r="AN19" s="94"/>
      <c r="AO19" s="94"/>
      <c r="AP19" s="94"/>
      <c r="AQ19" s="95"/>
    </row>
    <row r="20" spans="1:43">
      <c r="A20" s="4"/>
      <c r="B20" s="122"/>
      <c r="C20" s="141"/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41"/>
      <c r="Q20" s="122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41"/>
      <c r="AJ20" s="93"/>
      <c r="AK20" s="94"/>
      <c r="AL20" s="94"/>
      <c r="AM20" s="94"/>
      <c r="AN20" s="94"/>
      <c r="AO20" s="94"/>
      <c r="AP20" s="94"/>
      <c r="AQ20" s="95"/>
    </row>
    <row r="21" spans="1:43">
      <c r="A21" s="4"/>
      <c r="B21" s="122"/>
      <c r="C21" s="141"/>
      <c r="D21" s="1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41"/>
      <c r="Q21" s="122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41"/>
      <c r="AJ21" s="93"/>
      <c r="AK21" s="94"/>
      <c r="AL21" s="94"/>
      <c r="AM21" s="94"/>
      <c r="AN21" s="94"/>
      <c r="AO21" s="94"/>
      <c r="AP21" s="94"/>
      <c r="AQ21" s="95"/>
    </row>
    <row r="22" spans="1:43">
      <c r="A22" s="4"/>
      <c r="B22" s="122"/>
      <c r="C22" s="141"/>
      <c r="D22" s="122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41"/>
      <c r="Q22" s="122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41"/>
      <c r="AJ22" s="93"/>
      <c r="AK22" s="94"/>
      <c r="AL22" s="94"/>
      <c r="AM22" s="94"/>
      <c r="AN22" s="94"/>
      <c r="AO22" s="94"/>
      <c r="AP22" s="94"/>
      <c r="AQ22" s="95"/>
    </row>
    <row r="23" spans="1:4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18" customHeight="1">
      <c r="A25" s="97" t="s">
        <v>60</v>
      </c>
      <c r="B25" s="97"/>
      <c r="C25" s="97"/>
      <c r="D25" s="97"/>
      <c r="E25" s="97"/>
      <c r="F25" s="142" t="s">
        <v>92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</row>
    <row r="26" spans="1:43" ht="18">
      <c r="A26" s="4"/>
      <c r="B26" s="4"/>
      <c r="C26" s="4"/>
      <c r="D26" s="4"/>
      <c r="E26" s="1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</row>
    <row r="27" spans="1:43" ht="18">
      <c r="A27" s="4"/>
      <c r="B27" s="4"/>
      <c r="C27" s="4"/>
      <c r="D27" s="4"/>
      <c r="E27" s="4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</row>
    <row r="28" spans="1:4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ht="33" customHeight="1">
      <c r="A29" s="143" t="s">
        <v>59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</row>
    <row r="30" spans="1:4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ht="18">
      <c r="A31" s="99">
        <f>계약정보!R14</f>
        <v>43697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</row>
    <row r="32" spans="1:4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18.75" customHeight="1">
      <c r="A34" s="4"/>
      <c r="B34" s="90" t="s">
        <v>22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2"/>
      <c r="P34" s="4"/>
      <c r="Q34" s="4"/>
      <c r="R34" s="4"/>
      <c r="S34" s="4"/>
      <c r="T34" s="4"/>
      <c r="U34" s="4"/>
      <c r="V34" s="4"/>
      <c r="W34" s="4"/>
      <c r="X34" s="102" t="s">
        <v>23</v>
      </c>
      <c r="Y34" s="102"/>
      <c r="Z34" s="102"/>
      <c r="AA34" s="102"/>
      <c r="AB34" s="102"/>
      <c r="AC34" s="102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</row>
    <row r="35" spans="1:43" ht="24.75" customHeight="1">
      <c r="A35" s="4"/>
      <c r="B35" s="104" t="s">
        <v>24</v>
      </c>
      <c r="C35" s="104"/>
      <c r="D35" s="104"/>
      <c r="E35" s="104"/>
      <c r="F35" s="93"/>
      <c r="G35" s="94"/>
      <c r="H35" s="94"/>
      <c r="I35" s="94"/>
      <c r="J35" s="94"/>
      <c r="K35" s="94"/>
      <c r="L35" s="94"/>
      <c r="M35" s="94"/>
      <c r="N35" s="94"/>
      <c r="O35" s="95"/>
      <c r="P35" s="4"/>
      <c r="Q35" s="4"/>
      <c r="R35" s="4"/>
      <c r="S35" s="4"/>
      <c r="T35" s="4"/>
      <c r="U35" s="4"/>
      <c r="V35" s="4"/>
      <c r="W35" s="4"/>
      <c r="X35" s="103" t="s">
        <v>25</v>
      </c>
      <c r="Y35" s="103"/>
      <c r="Z35" s="103"/>
      <c r="AA35" s="103"/>
      <c r="AB35" s="103"/>
      <c r="AC35" s="103"/>
      <c r="AD35" s="96" t="str">
        <f>계약정보!R6</f>
        <v>서울시 강남구 OO로 OO빌딩 OOOO호</v>
      </c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</row>
    <row r="36" spans="1:43" ht="24.75" customHeight="1">
      <c r="A36" s="4"/>
      <c r="B36" s="90" t="s">
        <v>26</v>
      </c>
      <c r="C36" s="91"/>
      <c r="D36" s="91"/>
      <c r="E36" s="92"/>
      <c r="F36" s="93"/>
      <c r="G36" s="94"/>
      <c r="H36" s="94"/>
      <c r="I36" s="94"/>
      <c r="J36" s="94"/>
      <c r="K36" s="94"/>
      <c r="L36" s="94"/>
      <c r="M36" s="94"/>
      <c r="N36" s="94"/>
      <c r="O36" s="95"/>
      <c r="P36" s="4"/>
      <c r="Q36" s="4"/>
      <c r="R36" s="4"/>
      <c r="S36" s="4"/>
      <c r="T36" s="4"/>
      <c r="U36" s="4"/>
      <c r="V36" s="4"/>
      <c r="W36" s="4"/>
      <c r="X36" s="11"/>
      <c r="Y36" s="11"/>
      <c r="Z36" s="11"/>
      <c r="AA36" s="11"/>
      <c r="AB36" s="11"/>
      <c r="AC36" s="11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</row>
    <row r="37" spans="1:43" ht="24.75" customHeight="1">
      <c r="A37" s="4"/>
      <c r="B37" s="104" t="s">
        <v>27</v>
      </c>
      <c r="C37" s="104"/>
      <c r="D37" s="104"/>
      <c r="E37" s="104"/>
      <c r="F37" s="93"/>
      <c r="G37" s="94"/>
      <c r="H37" s="94"/>
      <c r="I37" s="94"/>
      <c r="J37" s="94"/>
      <c r="K37" s="94"/>
      <c r="L37" s="94"/>
      <c r="M37" s="94"/>
      <c r="N37" s="94"/>
      <c r="O37" s="95"/>
      <c r="P37" s="4"/>
      <c r="Q37" s="4"/>
      <c r="R37" s="4"/>
      <c r="S37" s="4"/>
      <c r="T37" s="4"/>
      <c r="U37" s="4"/>
      <c r="V37" s="4"/>
      <c r="W37" s="4"/>
      <c r="X37" s="103" t="s">
        <v>32</v>
      </c>
      <c r="Y37" s="103"/>
      <c r="Z37" s="103"/>
      <c r="AA37" s="103"/>
      <c r="AB37" s="103"/>
      <c r="AC37" s="103"/>
      <c r="AD37" s="88" t="str">
        <f>계약정보!R4</f>
        <v>OOOO사회적협동조합</v>
      </c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</row>
    <row r="38" spans="1:43" ht="24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03" t="s">
        <v>28</v>
      </c>
      <c r="Y38" s="103"/>
      <c r="Z38" s="103"/>
      <c r="AA38" s="103"/>
      <c r="AB38" s="103"/>
      <c r="AC38" s="103"/>
      <c r="AD38" s="88" t="str">
        <f>계약정보!R7&amp;"         (인)"</f>
        <v>김 O  O         (인)</v>
      </c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</row>
    <row r="39" spans="1:4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 ht="22.5">
      <c r="A41" s="100" t="s">
        <v>31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</row>
  </sheetData>
  <mergeCells count="68">
    <mergeCell ref="A41:AQ41"/>
    <mergeCell ref="B5:G5"/>
    <mergeCell ref="B13:AQ13"/>
    <mergeCell ref="B11:L11"/>
    <mergeCell ref="M11:W11"/>
    <mergeCell ref="X11:AI11"/>
    <mergeCell ref="AJ11:AQ11"/>
    <mergeCell ref="B12:L12"/>
    <mergeCell ref="M12:W12"/>
    <mergeCell ref="B37:E37"/>
    <mergeCell ref="F37:O37"/>
    <mergeCell ref="X37:AC37"/>
    <mergeCell ref="AD37:AQ37"/>
    <mergeCell ref="X38:AC38"/>
    <mergeCell ref="AD38:AQ38"/>
    <mergeCell ref="B34:O34"/>
    <mergeCell ref="X34:AC34"/>
    <mergeCell ref="AD34:AQ34"/>
    <mergeCell ref="B35:E35"/>
    <mergeCell ref="F35:O35"/>
    <mergeCell ref="X35:AC35"/>
    <mergeCell ref="AD35:AQ36"/>
    <mergeCell ref="B36:E36"/>
    <mergeCell ref="F36:O36"/>
    <mergeCell ref="A31:AQ31"/>
    <mergeCell ref="B21:C21"/>
    <mergeCell ref="D21:P21"/>
    <mergeCell ref="Q21:AI21"/>
    <mergeCell ref="AJ21:AQ21"/>
    <mergeCell ref="B22:C22"/>
    <mergeCell ref="D22:P22"/>
    <mergeCell ref="Q22:AI22"/>
    <mergeCell ref="AJ22:AQ22"/>
    <mergeCell ref="A25:E25"/>
    <mergeCell ref="F25:AQ25"/>
    <mergeCell ref="F26:AQ26"/>
    <mergeCell ref="F27:AQ27"/>
    <mergeCell ref="A29:AQ29"/>
    <mergeCell ref="B19:C19"/>
    <mergeCell ref="D19:P19"/>
    <mergeCell ref="Q19:AI19"/>
    <mergeCell ref="AJ19:AQ19"/>
    <mergeCell ref="B20:C20"/>
    <mergeCell ref="D20:P20"/>
    <mergeCell ref="Q20:AI20"/>
    <mergeCell ref="AJ20:AQ20"/>
    <mergeCell ref="B16:C17"/>
    <mergeCell ref="D16:P17"/>
    <mergeCell ref="Q16:AI17"/>
    <mergeCell ref="AJ16:AQ17"/>
    <mergeCell ref="B18:C18"/>
    <mergeCell ref="D18:P18"/>
    <mergeCell ref="Q18:AI18"/>
    <mergeCell ref="AJ18:AQ18"/>
    <mergeCell ref="AJ12:AQ12"/>
    <mergeCell ref="A1:AQ1"/>
    <mergeCell ref="B3:G3"/>
    <mergeCell ref="I3:AQ3"/>
    <mergeCell ref="B4:G4"/>
    <mergeCell ref="B6:G6"/>
    <mergeCell ref="I6:S6"/>
    <mergeCell ref="I4:AQ4"/>
    <mergeCell ref="I5:AQ5"/>
    <mergeCell ref="B7:G7"/>
    <mergeCell ref="I7:S7"/>
    <mergeCell ref="B8:G8"/>
    <mergeCell ref="I8:S8"/>
    <mergeCell ref="X12:AI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AQ34"/>
  <sheetViews>
    <sheetView view="pageBreakPreview" topLeftCell="A10" zoomScaleNormal="100" zoomScaleSheetLayoutView="100" workbookViewId="0">
      <selection activeCell="AT16" sqref="AT16"/>
    </sheetView>
  </sheetViews>
  <sheetFormatPr defaultRowHeight="16.5"/>
  <cols>
    <col min="1" max="7" width="1.875" customWidth="1"/>
    <col min="8" max="8" width="1.125" customWidth="1"/>
    <col min="9" max="43" width="1.875" customWidth="1"/>
  </cols>
  <sheetData>
    <row r="1" spans="1:43" ht="19.5">
      <c r="A1" s="118" t="s">
        <v>108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</row>
    <row r="2" spans="1:43" ht="19.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8">
      <c r="A3" s="9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22.5" customHeight="1">
      <c r="A4" s="4"/>
      <c r="B4" s="86" t="s">
        <v>2</v>
      </c>
      <c r="C4" s="86"/>
      <c r="D4" s="86"/>
      <c r="E4" s="86"/>
      <c r="F4" s="86"/>
      <c r="G4" s="86"/>
      <c r="H4" s="10"/>
      <c r="I4" s="121" t="str">
        <f>계약정보!R2</f>
        <v>서울시 사회적경제 유통, 판매 활성화를 위한 미디어 활용 전략 수립 연구용역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</row>
    <row r="5" spans="1:43" ht="22.5" customHeight="1">
      <c r="A5" s="4"/>
      <c r="B5" s="86" t="s">
        <v>14</v>
      </c>
      <c r="C5" s="86"/>
      <c r="D5" s="86"/>
      <c r="E5" s="86"/>
      <c r="F5" s="86"/>
      <c r="G5" s="86"/>
      <c r="H5" s="7"/>
      <c r="I5" s="120" t="str">
        <f>"금"&amp;TEXT(계약정보!R8,"#,###")&amp;"원("&amp;"금"&amp;NUMBERSTRING(계약정보!R8,1)&amp;"원"&amp;")"</f>
        <v>금22,000,000원(금이천이백만원)</v>
      </c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</row>
    <row r="6" spans="1:43" ht="22.5" customHeight="1">
      <c r="A6" s="4"/>
      <c r="B6" s="86" t="s">
        <v>64</v>
      </c>
      <c r="C6" s="86"/>
      <c r="D6" s="86"/>
      <c r="E6" s="86"/>
      <c r="F6" s="86"/>
      <c r="G6" s="86"/>
      <c r="H6" s="10"/>
      <c r="I6" s="146">
        <f>계약정보!R3</f>
        <v>43662</v>
      </c>
      <c r="J6" s="146"/>
      <c r="K6" s="146"/>
      <c r="L6" s="146"/>
      <c r="M6" s="146"/>
      <c r="N6" s="146"/>
      <c r="O6" s="146"/>
      <c r="P6" s="146"/>
      <c r="Q6" s="146"/>
      <c r="R6" s="20"/>
      <c r="S6" s="18" t="s">
        <v>63</v>
      </c>
      <c r="U6" s="146">
        <f>계약정보!AI3</f>
        <v>43724</v>
      </c>
      <c r="V6" s="146"/>
      <c r="W6" s="146"/>
      <c r="X6" s="146"/>
      <c r="Y6" s="146"/>
      <c r="Z6" s="146"/>
      <c r="AA6" s="146"/>
      <c r="AB6" s="146"/>
      <c r="AC6" s="146"/>
      <c r="AD6" s="20"/>
      <c r="AE6" s="20"/>
      <c r="AF6" s="20"/>
      <c r="AG6" s="20"/>
      <c r="AH6" s="20"/>
      <c r="AI6" s="20"/>
      <c r="AJ6" s="20"/>
      <c r="AK6" s="20"/>
      <c r="AL6" s="17"/>
      <c r="AM6" s="17"/>
      <c r="AN6" s="17"/>
      <c r="AO6" s="17"/>
      <c r="AP6" s="17"/>
      <c r="AQ6" s="17"/>
    </row>
    <row r="7" spans="1:43" ht="22.5" customHeight="1">
      <c r="A7" s="4"/>
      <c r="B7" s="86" t="s">
        <v>15</v>
      </c>
      <c r="C7" s="86"/>
      <c r="D7" s="86"/>
      <c r="E7" s="86"/>
      <c r="F7" s="86"/>
      <c r="G7" s="86"/>
      <c r="H7" s="8"/>
      <c r="I7" s="85">
        <f>계약정보!R9</f>
        <v>43662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13"/>
      <c r="U7" s="14"/>
      <c r="V7" s="14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ht="22.5" customHeight="1">
      <c r="A8" s="4"/>
      <c r="B8" s="86" t="s">
        <v>16</v>
      </c>
      <c r="C8" s="86"/>
      <c r="D8" s="86"/>
      <c r="E8" s="86"/>
      <c r="F8" s="86"/>
      <c r="G8" s="86"/>
      <c r="H8" s="8"/>
      <c r="I8" s="85">
        <f>계약정보!R10</f>
        <v>43662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13"/>
      <c r="U8" s="14"/>
      <c r="V8" s="14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ht="22.5" customHeight="1">
      <c r="A9" s="4"/>
      <c r="B9" s="86" t="s">
        <v>17</v>
      </c>
      <c r="C9" s="86"/>
      <c r="D9" s="86"/>
      <c r="E9" s="86"/>
      <c r="F9" s="86"/>
      <c r="G9" s="86"/>
      <c r="H9" s="8"/>
      <c r="I9" s="85">
        <f>계약정보!R11</f>
        <v>43724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13"/>
      <c r="U9" s="14"/>
      <c r="V9" s="14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ht="22.5" customHeight="1">
      <c r="A10" s="4"/>
      <c r="B10" s="86" t="s">
        <v>76</v>
      </c>
      <c r="C10" s="86"/>
      <c r="D10" s="86"/>
      <c r="E10" s="86"/>
      <c r="F10" s="86"/>
      <c r="G10" s="86"/>
      <c r="H10" s="8"/>
      <c r="I10" s="85">
        <f>계약정보!R16</f>
        <v>43724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13"/>
      <c r="U10" s="14"/>
      <c r="V10" s="14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ht="22.5" customHeight="1">
      <c r="A11" s="4"/>
      <c r="B11" s="86" t="s">
        <v>104</v>
      </c>
      <c r="C11" s="86"/>
      <c r="D11" s="86"/>
      <c r="E11" s="86"/>
      <c r="F11" s="86"/>
      <c r="G11" s="86"/>
      <c r="H11" s="8"/>
      <c r="I11" s="120" t="str">
        <f>"금"&amp;TEXT(계약정보!R17,"#,###")&amp;"원("&amp;"금"&amp;NUMBERSTRING(계약정보!R17,1)&amp;"원"&amp;")"</f>
        <v>금22,000,000원(금이천이백만원)</v>
      </c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</row>
    <row r="12" spans="1:43" ht="22.5" customHeight="1">
      <c r="A12" s="4"/>
      <c r="B12" s="6"/>
      <c r="C12" s="6"/>
      <c r="D12" s="6"/>
      <c r="E12" s="6"/>
      <c r="F12" s="6"/>
      <c r="G12" s="6"/>
      <c r="H12" s="8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14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ht="22.5" customHeight="1">
      <c r="A13" s="4"/>
      <c r="B13" s="6"/>
      <c r="C13" s="6"/>
      <c r="D13" s="6"/>
      <c r="E13" s="6"/>
      <c r="F13" s="6"/>
      <c r="G13" s="6"/>
      <c r="H13" s="8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  <c r="V13" s="14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ht="22.5" customHeight="1">
      <c r="A14" s="4"/>
      <c r="B14" s="6"/>
      <c r="C14" s="6"/>
      <c r="D14" s="6"/>
      <c r="E14" s="6"/>
      <c r="F14" s="6"/>
      <c r="G14" s="6"/>
      <c r="H14" s="8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  <c r="V14" s="14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ht="22.5" customHeight="1">
      <c r="A15" s="4"/>
      <c r="B15" s="6"/>
      <c r="C15" s="6"/>
      <c r="D15" s="6"/>
      <c r="E15" s="6"/>
      <c r="F15" s="6"/>
      <c r="G15" s="6"/>
      <c r="H15" s="8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  <c r="V15" s="14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8" customHeight="1">
      <c r="A18" s="97" t="s">
        <v>60</v>
      </c>
      <c r="B18" s="97"/>
      <c r="C18" s="97"/>
      <c r="D18" s="97"/>
      <c r="E18" s="97"/>
      <c r="F18" s="142" t="s">
        <v>84</v>
      </c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</row>
    <row r="19" spans="1:43" ht="18">
      <c r="A19" s="4"/>
      <c r="B19" s="4"/>
      <c r="C19" s="4"/>
      <c r="D19" s="4"/>
      <c r="E19" s="1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</row>
    <row r="20" spans="1:43" ht="18">
      <c r="A20" s="4"/>
      <c r="B20" s="4"/>
      <c r="C20" s="4"/>
      <c r="D20" s="4"/>
      <c r="E20" s="4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</row>
    <row r="21" spans="1:4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33" customHeight="1">
      <c r="A22" s="143" t="s">
        <v>78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</row>
    <row r="23" spans="1:4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18">
      <c r="A24" s="99">
        <f>계약정보!R14</f>
        <v>43697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</row>
    <row r="25" spans="1:4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18.75" customHeight="1">
      <c r="A27" s="4"/>
      <c r="B27" s="90" t="s">
        <v>22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4"/>
      <c r="Q27" s="4"/>
      <c r="R27" s="4"/>
      <c r="S27" s="4"/>
      <c r="T27" s="4"/>
      <c r="U27" s="4"/>
      <c r="V27" s="4"/>
      <c r="W27" s="4"/>
      <c r="X27" s="102" t="s">
        <v>23</v>
      </c>
      <c r="Y27" s="102"/>
      <c r="Z27" s="102"/>
      <c r="AA27" s="102"/>
      <c r="AB27" s="102"/>
      <c r="AC27" s="102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</row>
    <row r="28" spans="1:43" ht="24.75" customHeight="1">
      <c r="A28" s="4"/>
      <c r="B28" s="104" t="s">
        <v>24</v>
      </c>
      <c r="C28" s="104"/>
      <c r="D28" s="104"/>
      <c r="E28" s="104"/>
      <c r="F28" s="93"/>
      <c r="G28" s="94"/>
      <c r="H28" s="94"/>
      <c r="I28" s="94"/>
      <c r="J28" s="94"/>
      <c r="K28" s="94"/>
      <c r="L28" s="94"/>
      <c r="M28" s="94"/>
      <c r="N28" s="94"/>
      <c r="O28" s="95"/>
      <c r="P28" s="4"/>
      <c r="Q28" s="4"/>
      <c r="R28" s="4"/>
      <c r="S28" s="4"/>
      <c r="T28" s="4"/>
      <c r="U28" s="4"/>
      <c r="V28" s="4"/>
      <c r="W28" s="4"/>
      <c r="X28" s="103" t="s">
        <v>25</v>
      </c>
      <c r="Y28" s="103"/>
      <c r="Z28" s="103"/>
      <c r="AA28" s="103"/>
      <c r="AB28" s="103"/>
      <c r="AC28" s="103"/>
      <c r="AD28" s="96" t="str">
        <f>계약정보!R6</f>
        <v>서울시 강남구 OO로 OO빌딩 OOOO호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</row>
    <row r="29" spans="1:43" ht="24.75" customHeight="1">
      <c r="A29" s="4"/>
      <c r="B29" s="90" t="s">
        <v>26</v>
      </c>
      <c r="C29" s="91"/>
      <c r="D29" s="91"/>
      <c r="E29" s="92"/>
      <c r="F29" s="93"/>
      <c r="G29" s="94"/>
      <c r="H29" s="94"/>
      <c r="I29" s="94"/>
      <c r="J29" s="94"/>
      <c r="K29" s="94"/>
      <c r="L29" s="94"/>
      <c r="M29" s="94"/>
      <c r="N29" s="94"/>
      <c r="O29" s="95"/>
      <c r="P29" s="4"/>
      <c r="Q29" s="4"/>
      <c r="R29" s="4"/>
      <c r="S29" s="4"/>
      <c r="T29" s="4"/>
      <c r="U29" s="4"/>
      <c r="V29" s="4"/>
      <c r="W29" s="4"/>
      <c r="X29" s="11"/>
      <c r="Y29" s="11"/>
      <c r="Z29" s="11"/>
      <c r="AA29" s="11"/>
      <c r="AB29" s="11"/>
      <c r="AC29" s="11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</row>
    <row r="30" spans="1:43" ht="24.75" customHeight="1">
      <c r="A30" s="4"/>
      <c r="B30" s="104" t="s">
        <v>27</v>
      </c>
      <c r="C30" s="104"/>
      <c r="D30" s="104"/>
      <c r="E30" s="104"/>
      <c r="F30" s="93"/>
      <c r="G30" s="94"/>
      <c r="H30" s="94"/>
      <c r="I30" s="94"/>
      <c r="J30" s="94"/>
      <c r="K30" s="94"/>
      <c r="L30" s="94"/>
      <c r="M30" s="94"/>
      <c r="N30" s="94"/>
      <c r="O30" s="95"/>
      <c r="P30" s="4"/>
      <c r="Q30" s="4"/>
      <c r="R30" s="4"/>
      <c r="S30" s="4"/>
      <c r="T30" s="4"/>
      <c r="U30" s="4"/>
      <c r="V30" s="4"/>
      <c r="W30" s="4"/>
      <c r="X30" s="103" t="s">
        <v>32</v>
      </c>
      <c r="Y30" s="103"/>
      <c r="Z30" s="103"/>
      <c r="AA30" s="103"/>
      <c r="AB30" s="103"/>
      <c r="AC30" s="103"/>
      <c r="AD30" s="88" t="str">
        <f>계약정보!R4</f>
        <v>OOOO사회적협동조합</v>
      </c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</row>
    <row r="31" spans="1:43" ht="24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03" t="s">
        <v>28</v>
      </c>
      <c r="Y31" s="103"/>
      <c r="Z31" s="103"/>
      <c r="AA31" s="103"/>
      <c r="AB31" s="103"/>
      <c r="AC31" s="103"/>
      <c r="AD31" s="88" t="str">
        <f>계약정보!R7&amp;"         (인)"</f>
        <v>김 O  O         (인)</v>
      </c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</row>
    <row r="32" spans="1:4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22.5">
      <c r="A34" s="100" t="s">
        <v>31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</row>
  </sheetData>
  <mergeCells count="40">
    <mergeCell ref="A34:AQ34"/>
    <mergeCell ref="B10:G10"/>
    <mergeCell ref="I10:S10"/>
    <mergeCell ref="B6:G6"/>
    <mergeCell ref="I6:Q6"/>
    <mergeCell ref="U6:AC6"/>
    <mergeCell ref="B11:G11"/>
    <mergeCell ref="I11:AQ11"/>
    <mergeCell ref="B30:E30"/>
    <mergeCell ref="F30:O30"/>
    <mergeCell ref="X30:AC30"/>
    <mergeCell ref="AD30:AQ30"/>
    <mergeCell ref="X31:AC31"/>
    <mergeCell ref="AD31:AQ31"/>
    <mergeCell ref="B27:O27"/>
    <mergeCell ref="X27:AC27"/>
    <mergeCell ref="AD27:AQ27"/>
    <mergeCell ref="B28:E28"/>
    <mergeCell ref="F28:O28"/>
    <mergeCell ref="X28:AC28"/>
    <mergeCell ref="AD28:AQ29"/>
    <mergeCell ref="B29:E29"/>
    <mergeCell ref="F29:O29"/>
    <mergeCell ref="A24:AQ24"/>
    <mergeCell ref="B8:G8"/>
    <mergeCell ref="I8:S8"/>
    <mergeCell ref="B9:G9"/>
    <mergeCell ref="I9:S9"/>
    <mergeCell ref="A18:E18"/>
    <mergeCell ref="F18:AQ18"/>
    <mergeCell ref="F19:AQ19"/>
    <mergeCell ref="F20:AQ20"/>
    <mergeCell ref="A22:AQ22"/>
    <mergeCell ref="A1:AQ1"/>
    <mergeCell ref="B4:G4"/>
    <mergeCell ref="I4:AQ4"/>
    <mergeCell ref="B5:G5"/>
    <mergeCell ref="B7:G7"/>
    <mergeCell ref="I7:S7"/>
    <mergeCell ref="I5:AQ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AQ34"/>
  <sheetViews>
    <sheetView view="pageBreakPreview" zoomScaleNormal="100" zoomScaleSheetLayoutView="100" workbookViewId="0">
      <selection activeCell="F20" sqref="F20:AQ20"/>
    </sheetView>
  </sheetViews>
  <sheetFormatPr defaultRowHeight="16.5"/>
  <cols>
    <col min="1" max="7" width="1.875" customWidth="1"/>
    <col min="8" max="8" width="1.125" customWidth="1"/>
    <col min="9" max="43" width="1.875" customWidth="1"/>
  </cols>
  <sheetData>
    <row r="1" spans="1:43" ht="19.5">
      <c r="A1" s="118" t="s">
        <v>61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</row>
    <row r="2" spans="1:43" ht="18">
      <c r="A2" s="9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>
      <c r="A3" s="4"/>
      <c r="B3" s="86" t="s">
        <v>2</v>
      </c>
      <c r="C3" s="86"/>
      <c r="D3" s="86"/>
      <c r="E3" s="86"/>
      <c r="F3" s="86"/>
      <c r="G3" s="86"/>
      <c r="H3" s="10"/>
      <c r="I3" s="121" t="str">
        <f>계약정보!R2</f>
        <v>서울시 사회적경제 유통, 판매 활성화를 위한 미디어 활용 전략 수립 연구용역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</row>
    <row r="4" spans="1:43">
      <c r="A4" s="4"/>
      <c r="B4" s="86" t="s">
        <v>14</v>
      </c>
      <c r="C4" s="86"/>
      <c r="D4" s="86"/>
      <c r="E4" s="86"/>
      <c r="F4" s="86"/>
      <c r="G4" s="86"/>
      <c r="H4" s="7"/>
      <c r="I4" s="12" t="str">
        <f>"금"&amp;TEXT(계약정보!R8,"#,###")&amp;"원("&amp;"금"&amp;NUMBERSTRING(계약정보!R8,1)&amp;"원"&amp;")"</f>
        <v>금22,000,000원(금이천이백만원)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16.5" customHeight="1">
      <c r="A5" s="4"/>
      <c r="B5" s="86" t="s">
        <v>64</v>
      </c>
      <c r="C5" s="86"/>
      <c r="D5" s="86"/>
      <c r="E5" s="86"/>
      <c r="F5" s="86"/>
      <c r="G5" s="86"/>
      <c r="H5" s="10"/>
      <c r="I5" s="146">
        <f>계약정보!R3</f>
        <v>43662</v>
      </c>
      <c r="J5" s="146"/>
      <c r="K5" s="146"/>
      <c r="L5" s="146"/>
      <c r="M5" s="146"/>
      <c r="N5" s="146"/>
      <c r="O5" s="146"/>
      <c r="P5" s="146"/>
      <c r="Q5" s="146"/>
      <c r="R5" s="20"/>
      <c r="S5" s="18" t="s">
        <v>63</v>
      </c>
      <c r="U5" s="146">
        <f>계약정보!AI3</f>
        <v>43724</v>
      </c>
      <c r="V5" s="146"/>
      <c r="W5" s="146"/>
      <c r="X5" s="146"/>
      <c r="Y5" s="146"/>
      <c r="Z5" s="146"/>
      <c r="AA5" s="146"/>
      <c r="AB5" s="146"/>
      <c r="AC5" s="146"/>
      <c r="AD5" s="20"/>
      <c r="AE5" s="20"/>
      <c r="AF5" s="20"/>
      <c r="AG5" s="20"/>
      <c r="AH5" s="20"/>
      <c r="AI5" s="20"/>
      <c r="AJ5" s="20"/>
      <c r="AK5" s="20"/>
      <c r="AL5" s="17"/>
      <c r="AM5" s="17"/>
      <c r="AN5" s="17"/>
      <c r="AO5" s="17"/>
      <c r="AP5" s="17"/>
      <c r="AQ5" s="17"/>
    </row>
    <row r="6" spans="1:43">
      <c r="A6" s="4"/>
      <c r="B6" s="86" t="s">
        <v>15</v>
      </c>
      <c r="C6" s="86"/>
      <c r="D6" s="86"/>
      <c r="E6" s="86"/>
      <c r="F6" s="86"/>
      <c r="G6" s="86"/>
      <c r="H6" s="8"/>
      <c r="I6" s="85">
        <f>계약정보!R9</f>
        <v>43662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13"/>
      <c r="U6" s="14"/>
      <c r="V6" s="14"/>
      <c r="W6" s="14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>
      <c r="A7" s="4"/>
      <c r="B7" s="86" t="s">
        <v>16</v>
      </c>
      <c r="C7" s="86"/>
      <c r="D7" s="86"/>
      <c r="E7" s="86"/>
      <c r="F7" s="86"/>
      <c r="G7" s="86"/>
      <c r="H7" s="8"/>
      <c r="I7" s="85">
        <f>계약정보!R10</f>
        <v>43662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13"/>
      <c r="U7" s="14"/>
      <c r="V7" s="14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>
      <c r="A8" s="4"/>
      <c r="B8" s="86" t="s">
        <v>17</v>
      </c>
      <c r="C8" s="86"/>
      <c r="D8" s="86"/>
      <c r="E8" s="86"/>
      <c r="F8" s="86"/>
      <c r="G8" s="86"/>
      <c r="H8" s="8"/>
      <c r="I8" s="85">
        <f>계약정보!R15</f>
        <v>43724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13"/>
      <c r="U8" s="14"/>
      <c r="V8" s="14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>
      <c r="A9" s="4"/>
      <c r="B9" s="86" t="s">
        <v>79</v>
      </c>
      <c r="C9" s="86"/>
      <c r="D9" s="86"/>
      <c r="E9" s="86"/>
      <c r="F9" s="86"/>
      <c r="G9" s="86"/>
      <c r="H9" s="8"/>
      <c r="I9" s="85">
        <f>계약정보!R16</f>
        <v>43724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13"/>
      <c r="U9" s="14"/>
      <c r="V9" s="14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>
      <c r="A10" s="4"/>
      <c r="B10" s="86" t="s">
        <v>104</v>
      </c>
      <c r="C10" s="86"/>
      <c r="D10" s="86"/>
      <c r="E10" s="86"/>
      <c r="F10" s="86"/>
      <c r="G10" s="86"/>
      <c r="H10" s="8"/>
      <c r="I10" s="120" t="str">
        <f>"금"&amp;TEXT(계약정보!R17,"#,###")&amp;"원("&amp;"금"&amp;NUMBERSTRING(계약정보!R17,1)&amp;"원"&amp;")"</f>
        <v>금22,000,000원(금이천이백만원)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</row>
    <row r="11" spans="1:4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18">
      <c r="A12" s="9" t="s">
        <v>70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18" customHeight="1">
      <c r="A13" s="4"/>
      <c r="B13" s="145" t="s">
        <v>68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 t="s">
        <v>71</v>
      </c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 t="s">
        <v>72</v>
      </c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 t="s">
        <v>69</v>
      </c>
      <c r="AK13" s="145"/>
      <c r="AL13" s="145"/>
      <c r="AM13" s="145"/>
      <c r="AN13" s="145"/>
      <c r="AO13" s="145"/>
      <c r="AP13" s="145"/>
      <c r="AQ13" s="145"/>
    </row>
    <row r="14" spans="1:43" ht="24.75" customHeight="1">
      <c r="A14" s="4"/>
      <c r="B14" s="132">
        <f>계약정보!R8</f>
        <v>22000000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>
        <f>계약정보!AI15</f>
        <v>11000000</v>
      </c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>
        <f>계약정보!AI16</f>
        <v>11000000</v>
      </c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 t="str">
        <f>IF(B14=M14+X14,"없음", )</f>
        <v>없음</v>
      </c>
      <c r="AK14" s="132"/>
      <c r="AL14" s="132"/>
      <c r="AM14" s="132"/>
      <c r="AN14" s="132"/>
      <c r="AO14" s="132"/>
      <c r="AP14" s="132"/>
      <c r="AQ14" s="132"/>
    </row>
    <row r="15" spans="1:43" ht="11.25" customHeight="1">
      <c r="A15" s="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</row>
    <row r="16" spans="1:43" ht="6" customHeight="1">
      <c r="A16" s="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8" customHeight="1">
      <c r="A18" s="147" t="s">
        <v>60</v>
      </c>
      <c r="B18" s="147"/>
      <c r="C18" s="147"/>
      <c r="D18" s="147"/>
      <c r="E18" s="147"/>
      <c r="F18" s="148" t="s">
        <v>66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</row>
    <row r="19" spans="1:43">
      <c r="A19" s="8"/>
      <c r="B19" s="8"/>
      <c r="C19" s="8"/>
      <c r="D19" s="8"/>
      <c r="E19" s="19"/>
      <c r="F19" s="148" t="s">
        <v>67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</row>
    <row r="20" spans="1:43" ht="18">
      <c r="A20" s="4"/>
      <c r="B20" s="4"/>
      <c r="C20" s="4"/>
      <c r="D20" s="4"/>
      <c r="E20" s="4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</row>
    <row r="21" spans="1:4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33" customHeight="1">
      <c r="A22" s="143" t="s">
        <v>65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</row>
    <row r="23" spans="1:4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18">
      <c r="A24" s="99">
        <f>계약정보!R14</f>
        <v>43697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</row>
    <row r="25" spans="1:4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18.75" customHeight="1">
      <c r="A27" s="4"/>
      <c r="B27" s="90" t="s">
        <v>22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4"/>
      <c r="Q27" s="4"/>
      <c r="R27" s="4"/>
      <c r="S27" s="4"/>
      <c r="T27" s="4"/>
      <c r="U27" s="4"/>
      <c r="V27" s="4"/>
      <c r="W27" s="4"/>
      <c r="X27" s="102" t="s">
        <v>23</v>
      </c>
      <c r="Y27" s="102"/>
      <c r="Z27" s="102"/>
      <c r="AA27" s="102"/>
      <c r="AB27" s="102"/>
      <c r="AC27" s="102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</row>
    <row r="28" spans="1:43" ht="24.75" customHeight="1">
      <c r="A28" s="4"/>
      <c r="B28" s="104" t="s">
        <v>24</v>
      </c>
      <c r="C28" s="104"/>
      <c r="D28" s="104"/>
      <c r="E28" s="104"/>
      <c r="F28" s="93"/>
      <c r="G28" s="94"/>
      <c r="H28" s="94"/>
      <c r="I28" s="94"/>
      <c r="J28" s="94"/>
      <c r="K28" s="94"/>
      <c r="L28" s="94"/>
      <c r="M28" s="94"/>
      <c r="N28" s="94"/>
      <c r="O28" s="95"/>
      <c r="P28" s="4"/>
      <c r="Q28" s="4"/>
      <c r="R28" s="4"/>
      <c r="S28" s="4"/>
      <c r="T28" s="4"/>
      <c r="U28" s="4"/>
      <c r="V28" s="4"/>
      <c r="W28" s="4"/>
      <c r="X28" s="103" t="s">
        <v>25</v>
      </c>
      <c r="Y28" s="103"/>
      <c r="Z28" s="103"/>
      <c r="AA28" s="103"/>
      <c r="AB28" s="103"/>
      <c r="AC28" s="103"/>
      <c r="AD28" s="96" t="str">
        <f>계약정보!R6</f>
        <v>서울시 강남구 OO로 OO빌딩 OOOO호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</row>
    <row r="29" spans="1:43" ht="24.75" customHeight="1">
      <c r="A29" s="4"/>
      <c r="B29" s="90" t="s">
        <v>26</v>
      </c>
      <c r="C29" s="91"/>
      <c r="D29" s="91"/>
      <c r="E29" s="92"/>
      <c r="F29" s="93"/>
      <c r="G29" s="94"/>
      <c r="H29" s="94"/>
      <c r="I29" s="94"/>
      <c r="J29" s="94"/>
      <c r="K29" s="94"/>
      <c r="L29" s="94"/>
      <c r="M29" s="94"/>
      <c r="N29" s="94"/>
      <c r="O29" s="95"/>
      <c r="P29" s="4"/>
      <c r="Q29" s="4"/>
      <c r="R29" s="4"/>
      <c r="S29" s="4"/>
      <c r="T29" s="4"/>
      <c r="U29" s="4"/>
      <c r="V29" s="4"/>
      <c r="W29" s="4"/>
      <c r="X29" s="11"/>
      <c r="Y29" s="11"/>
      <c r="Z29" s="11"/>
      <c r="AA29" s="11"/>
      <c r="AB29" s="11"/>
      <c r="AC29" s="11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</row>
    <row r="30" spans="1:43" ht="24.75" customHeight="1">
      <c r="A30" s="4"/>
      <c r="B30" s="104" t="s">
        <v>27</v>
      </c>
      <c r="C30" s="104"/>
      <c r="D30" s="104"/>
      <c r="E30" s="104"/>
      <c r="F30" s="93"/>
      <c r="G30" s="94"/>
      <c r="H30" s="94"/>
      <c r="I30" s="94"/>
      <c r="J30" s="94"/>
      <c r="K30" s="94"/>
      <c r="L30" s="94"/>
      <c r="M30" s="94"/>
      <c r="N30" s="94"/>
      <c r="O30" s="95"/>
      <c r="P30" s="4"/>
      <c r="Q30" s="4"/>
      <c r="R30" s="4"/>
      <c r="S30" s="4"/>
      <c r="T30" s="4"/>
      <c r="U30" s="4"/>
      <c r="V30" s="4"/>
      <c r="W30" s="4"/>
      <c r="X30" s="103" t="s">
        <v>32</v>
      </c>
      <c r="Y30" s="103"/>
      <c r="Z30" s="103"/>
      <c r="AA30" s="103"/>
      <c r="AB30" s="103"/>
      <c r="AC30" s="103"/>
      <c r="AD30" s="88" t="str">
        <f>계약정보!R4</f>
        <v>OOOO사회적협동조합</v>
      </c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</row>
    <row r="31" spans="1:43" ht="24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03" t="s">
        <v>28</v>
      </c>
      <c r="Y31" s="103"/>
      <c r="Z31" s="103"/>
      <c r="AA31" s="103"/>
      <c r="AB31" s="103"/>
      <c r="AC31" s="103"/>
      <c r="AD31" s="88" t="str">
        <f>계약정보!R7&amp;"         (인)"</f>
        <v>김 O  O         (인)</v>
      </c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</row>
    <row r="32" spans="1:4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22.5">
      <c r="A34" s="100" t="s">
        <v>31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</row>
  </sheetData>
  <mergeCells count="48">
    <mergeCell ref="AJ13:AQ13"/>
    <mergeCell ref="AJ14:AQ14"/>
    <mergeCell ref="I8:S8"/>
    <mergeCell ref="I7:S7"/>
    <mergeCell ref="B9:G9"/>
    <mergeCell ref="I9:S9"/>
    <mergeCell ref="B10:G10"/>
    <mergeCell ref="I10:AQ10"/>
    <mergeCell ref="A34:AQ34"/>
    <mergeCell ref="B5:G5"/>
    <mergeCell ref="B8:G8"/>
    <mergeCell ref="B30:E30"/>
    <mergeCell ref="F30:O30"/>
    <mergeCell ref="X30:AC30"/>
    <mergeCell ref="AD30:AQ30"/>
    <mergeCell ref="X31:AC31"/>
    <mergeCell ref="AD31:AQ31"/>
    <mergeCell ref="B27:O27"/>
    <mergeCell ref="X27:AC27"/>
    <mergeCell ref="AD27:AQ27"/>
    <mergeCell ref="B28:E28"/>
    <mergeCell ref="F28:O28"/>
    <mergeCell ref="X28:AC28"/>
    <mergeCell ref="AD28:AQ29"/>
    <mergeCell ref="B29:E29"/>
    <mergeCell ref="F29:O29"/>
    <mergeCell ref="A18:E18"/>
    <mergeCell ref="F18:AQ18"/>
    <mergeCell ref="F19:AQ19"/>
    <mergeCell ref="F20:AQ20"/>
    <mergeCell ref="A22:AQ22"/>
    <mergeCell ref="A24:AQ24"/>
    <mergeCell ref="B15:AQ15"/>
    <mergeCell ref="A1:AQ1"/>
    <mergeCell ref="B3:G3"/>
    <mergeCell ref="I3:AQ3"/>
    <mergeCell ref="B4:G4"/>
    <mergeCell ref="B6:G6"/>
    <mergeCell ref="I6:S6"/>
    <mergeCell ref="U5:AC5"/>
    <mergeCell ref="I5:Q5"/>
    <mergeCell ref="B13:L13"/>
    <mergeCell ref="B14:L14"/>
    <mergeCell ref="M14:W14"/>
    <mergeCell ref="M13:W13"/>
    <mergeCell ref="X13:AI13"/>
    <mergeCell ref="X14:AI14"/>
    <mergeCell ref="B7:G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7</vt:i4>
      </vt:variant>
    </vt:vector>
  </HeadingPairs>
  <TitlesOfParts>
    <vt:vector size="14" baseType="lpstr">
      <vt:lpstr>계약정보</vt:lpstr>
      <vt:lpstr>착수신고서</vt:lpstr>
      <vt:lpstr>선금신청서</vt:lpstr>
      <vt:lpstr>선금각서</vt:lpstr>
      <vt:lpstr>중간보고서</vt:lpstr>
      <vt:lpstr>완수계</vt:lpstr>
      <vt:lpstr>완수금청구서</vt:lpstr>
      <vt:lpstr>계약정보!Print_Area</vt:lpstr>
      <vt:lpstr>선금각서!Print_Area</vt:lpstr>
      <vt:lpstr>선금신청서!Print_Area</vt:lpstr>
      <vt:lpstr>완수계!Print_Area</vt:lpstr>
      <vt:lpstr>완수금청구서!Print_Area</vt:lpstr>
      <vt:lpstr>중간보고서!Print_Area</vt:lpstr>
      <vt:lpstr>착수신고서!Print_Area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secenter</cp:lastModifiedBy>
  <cp:lastPrinted>2019-07-15T06:27:05Z</cp:lastPrinted>
  <dcterms:created xsi:type="dcterms:W3CDTF">2019-07-15T00:45:32Z</dcterms:created>
  <dcterms:modified xsi:type="dcterms:W3CDTF">2020-11-02T04:09:50Z</dcterms:modified>
</cp:coreProperties>
</file>